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tabRatio="488" activeTab="0"/>
  </bookViews>
  <sheets>
    <sheet name="Титульный лист" sheetId="1" r:id="rId1"/>
    <sheet name="ИР" sheetId="2" r:id="rId2"/>
    <sheet name="ПУД" sheetId="3" r:id="rId3"/>
    <sheet name="СР_таблица" sheetId="4" r:id="rId4"/>
    <sheet name="СР_результат" sheetId="5" r:id="rId5"/>
    <sheet name="Диаграммы" sheetId="6" r:id="rId6"/>
    <sheet name="Диаграммы2" sheetId="7" state="hidden" r:id="rId7"/>
  </sheets>
  <definedNames>
    <definedName name="urov">#REF!,#REF!</definedName>
    <definedName name="ур">#REF!,#REF!</definedName>
  </definedNames>
  <calcPr fullCalcOnLoad="1"/>
</workbook>
</file>

<file path=xl/sharedStrings.xml><?xml version="1.0" encoding="utf-8"?>
<sst xmlns="http://schemas.openxmlformats.org/spreadsheetml/2006/main" count="227" uniqueCount="132">
  <si>
    <t>ФИО</t>
  </si>
  <si>
    <t>Интеллектуальные способности</t>
  </si>
  <si>
    <t>субтест 2</t>
  </si>
  <si>
    <t>субтест 1</t>
  </si>
  <si>
    <t>итого</t>
  </si>
  <si>
    <t>уровень</t>
  </si>
  <si>
    <t>№</t>
  </si>
  <si>
    <t>высокий уровень</t>
  </si>
  <si>
    <t>средний уровень</t>
  </si>
  <si>
    <t>низкий уровень</t>
  </si>
  <si>
    <t>коэффициент эффективности</t>
  </si>
  <si>
    <t>Район</t>
  </si>
  <si>
    <t>Наименование ДОУ</t>
  </si>
  <si>
    <t>Вид ДОУ</t>
  </si>
  <si>
    <t xml:space="preserve">Программа </t>
  </si>
  <si>
    <t>Количество детей по списку</t>
  </si>
  <si>
    <t>№ группы или название</t>
  </si>
  <si>
    <t>Пед.стаж</t>
  </si>
  <si>
    <t>Категория</t>
  </si>
  <si>
    <t>Воспитатель</t>
  </si>
  <si>
    <t>средне-спец. образование</t>
  </si>
  <si>
    <t>среднее образование</t>
  </si>
  <si>
    <t>Образование родителей: количество родителей имеющих:</t>
  </si>
  <si>
    <t>Количество детей, принявших участие в анкетировании</t>
  </si>
  <si>
    <t>высшее образование</t>
  </si>
  <si>
    <t>Город, село</t>
  </si>
  <si>
    <t>Д/с комбинированного вида</t>
  </si>
  <si>
    <t>Д/с общеразвивающего вида</t>
  </si>
  <si>
    <t xml:space="preserve">Результат по группе. Тестовые задания 1 "Интелектуальные способности" </t>
  </si>
  <si>
    <t>Результаты исследования детей группы</t>
  </si>
  <si>
    <t>интеллектуальные способности</t>
  </si>
  <si>
    <t xml:space="preserve">Мониторинг качества дошкольного образования </t>
  </si>
  <si>
    <t>Д/с общеразвивающего вида с приоритетным направлением</t>
  </si>
  <si>
    <t>Д/с оздоровления и присмотра</t>
  </si>
  <si>
    <t>Д/с - Центр развития ребенка</t>
  </si>
  <si>
    <t>Д/с компенсирующего вида</t>
  </si>
  <si>
    <t>МЕТОДИКА 1</t>
  </si>
  <si>
    <t>МЕТОДИКА 2</t>
  </si>
  <si>
    <t>(Оценка воспитателя)</t>
  </si>
  <si>
    <t>(Оценка родителя)</t>
  </si>
  <si>
    <t>1                     </t>
  </si>
  <si>
    <t>2                     </t>
  </si>
  <si>
    <t>3                     </t>
  </si>
  <si>
    <t>4                     </t>
  </si>
  <si>
    <t>5                     </t>
  </si>
  <si>
    <t>6                     </t>
  </si>
  <si>
    <t>7                     </t>
  </si>
  <si>
    <t>8                     </t>
  </si>
  <si>
    <t>9                     </t>
  </si>
  <si>
    <t>10                  </t>
  </si>
  <si>
    <t>11                  </t>
  </si>
  <si>
    <t>12                  </t>
  </si>
  <si>
    <t>13                  </t>
  </si>
  <si>
    <t>14                  </t>
  </si>
  <si>
    <t>15                  </t>
  </si>
  <si>
    <t>16                  </t>
  </si>
  <si>
    <t>17                  </t>
  </si>
  <si>
    <t>18                  </t>
  </si>
  <si>
    <t>19                  </t>
  </si>
  <si>
    <t>20                  </t>
  </si>
  <si>
    <t>21                  </t>
  </si>
  <si>
    <t>22                  </t>
  </si>
  <si>
    <t>23                  </t>
  </si>
  <si>
    <t>24                  </t>
  </si>
  <si>
    <t>25                  </t>
  </si>
  <si>
    <t>26                  </t>
  </si>
  <si>
    <t>ФИ детей группы</t>
  </si>
  <si>
    <t>В</t>
  </si>
  <si>
    <t>Р</t>
  </si>
  <si>
    <t>ИТОГО</t>
  </si>
  <si>
    <t>Процент развития ИС</t>
  </si>
  <si>
    <t>процент развития ИС</t>
  </si>
  <si>
    <t>Процент социализации</t>
  </si>
  <si>
    <t xml:space="preserve">Легко идет на контакт со взрослым </t>
  </si>
  <si>
    <t>Выполняет требования взрослого</t>
  </si>
  <si>
    <t>Учитывает в поведении оценку взрослого</t>
  </si>
  <si>
    <t xml:space="preserve">Включается в совместную деятельность со взрослыми </t>
  </si>
  <si>
    <t>Дружелюбен по отношению к сверстникам</t>
  </si>
  <si>
    <t>Способен уступить, соблюдает правила</t>
  </si>
  <si>
    <t>Понимает эмоциональное состояние других</t>
  </si>
  <si>
    <t>Апеллирует к правилам и справедливости</t>
  </si>
  <si>
    <t>Положительная самооценка</t>
  </si>
  <si>
    <t>Проявляет уверенность</t>
  </si>
  <si>
    <t>Считает себя любимым</t>
  </si>
  <si>
    <t>Стремится к самостоятельности</t>
  </si>
  <si>
    <t>Старается преодолеть трудности</t>
  </si>
  <si>
    <t>Доводит начатое дело до конца</t>
  </si>
  <si>
    <t>Стремиться к улучшению результатов своей деятельности</t>
  </si>
  <si>
    <t>Отношение к взрослым</t>
  </si>
  <si>
    <t>Отношения со сверстниками</t>
  </si>
  <si>
    <t>Отношение к себе</t>
  </si>
  <si>
    <t>Отношение к деятельности</t>
  </si>
  <si>
    <t>Процент социализации по блокам</t>
  </si>
  <si>
    <t>отношение к взрослым</t>
  </si>
  <si>
    <t>Отношение со сверстниками</t>
  </si>
  <si>
    <t>Сотрудничество со сверстниками</t>
  </si>
  <si>
    <t>Задания</t>
  </si>
  <si>
    <t>Самооценка</t>
  </si>
  <si>
    <t>Общий балл</t>
  </si>
  <si>
    <t>Уровень</t>
  </si>
  <si>
    <t>социальное развитие</t>
  </si>
  <si>
    <t>Предпосылки учебной деятельности</t>
  </si>
  <si>
    <t>процент сформированности по группе</t>
  </si>
  <si>
    <t>2 (субтест 1)</t>
  </si>
  <si>
    <t>2 (субтест 2)</t>
  </si>
  <si>
    <t>Развитие предпосылок учебной деятельности</t>
  </si>
  <si>
    <t>процент сформированности предпосылок учебной деятельности</t>
  </si>
  <si>
    <t>Развитие интеллектуальных способностей дошкольников</t>
  </si>
  <si>
    <t>Социальное развитие</t>
  </si>
  <si>
    <t>Оценка воспитателя и родителей</t>
  </si>
  <si>
    <t>Занятие 2 (сотрудничество со сверстниками)</t>
  </si>
  <si>
    <t>Общий балл по оценке воспитателей и родителей</t>
  </si>
  <si>
    <t>Занятие 2</t>
  </si>
  <si>
    <t>Рисование по точкам</t>
  </si>
  <si>
    <t>Раскрась картинку</t>
  </si>
  <si>
    <t>предпосылки учебной деятельности</t>
  </si>
  <si>
    <t>Интеллектуальное развитие</t>
  </si>
  <si>
    <t>село</t>
  </si>
  <si>
    <t>Корткеросский</t>
  </si>
  <si>
    <t>муниципальное дошкольное образовательное уччреждение "Детский сад с.Мордино"</t>
  </si>
  <si>
    <t>подготовитеольная</t>
  </si>
  <si>
    <t>5-10 лет</t>
  </si>
  <si>
    <t>без категории</t>
  </si>
  <si>
    <t>Программа Васильевой (новая редакция)</t>
  </si>
  <si>
    <t>Пахолкова Саша</t>
  </si>
  <si>
    <t>Саутин Женя</t>
  </si>
  <si>
    <t>Гилева Настя</t>
  </si>
  <si>
    <t>Доронина Настя</t>
  </si>
  <si>
    <t xml:space="preserve">Забоев Егор </t>
  </si>
  <si>
    <t>Ширяев Тима</t>
  </si>
  <si>
    <t>Коваленко Настя</t>
  </si>
  <si>
    <t>Морозова Лера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</si>
</sst>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</numFmts>
  <fonts count="78">
    <font>
      <sz val="10"/>
      <name val="Arial Cyr"/>
      <family val="0"/>
    </font>
    <font>
      <sz val="8"/>
      <name val="Arial Cyr"/>
      <family val="0"/>
    </font>
    <font>
      <b/>
      <sz val="10"/>
      <color indexed="60"/>
      <name val="Arial Cyr"/>
      <family val="0"/>
    </font>
    <font>
      <sz val="10"/>
      <color indexed="60"/>
      <name val="Arial Cyr"/>
      <family val="0"/>
    </font>
    <font>
      <b/>
      <sz val="16"/>
      <color indexed="60"/>
      <name val="Arial Cyr"/>
      <family val="0"/>
    </font>
    <font>
      <sz val="10"/>
      <color indexed="18"/>
      <name val="Arial Cyr"/>
      <family val="0"/>
    </font>
    <font>
      <b/>
      <sz val="12"/>
      <color indexed="60"/>
      <name val="Arial Cyr"/>
      <family val="0"/>
    </font>
    <font>
      <b/>
      <sz val="10"/>
      <color indexed="16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 Cyr"/>
      <family val="0"/>
    </font>
    <font>
      <sz val="10"/>
      <color indexed="9"/>
      <name val="Arial Cyr"/>
      <family val="0"/>
    </font>
    <font>
      <sz val="10"/>
      <color indexed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color indexed="9"/>
      <name val="Arial"/>
      <family val="2"/>
    </font>
    <font>
      <sz val="9"/>
      <color indexed="60"/>
      <name val="Arial"/>
      <family val="2"/>
    </font>
    <font>
      <b/>
      <sz val="9"/>
      <color indexed="60"/>
      <name val="Arial"/>
      <family val="2"/>
    </font>
    <font>
      <i/>
      <sz val="9"/>
      <color indexed="60"/>
      <name val="Arial"/>
      <family val="2"/>
    </font>
    <font>
      <b/>
      <sz val="9"/>
      <color indexed="10"/>
      <name val="Arial"/>
      <family val="2"/>
    </font>
    <font>
      <sz val="7"/>
      <color indexed="60"/>
      <name val="Arial"/>
      <family val="2"/>
    </font>
    <font>
      <sz val="9"/>
      <color indexed="9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0"/>
      <color indexed="18"/>
      <name val="Arial Cyr"/>
      <family val="0"/>
    </font>
    <font>
      <b/>
      <sz val="9"/>
      <color indexed="16"/>
      <name val="Arial"/>
      <family val="2"/>
    </font>
    <font>
      <sz val="9.25"/>
      <color indexed="8"/>
      <name val="Arial Cyr"/>
      <family val="0"/>
    </font>
    <font>
      <sz val="8.75"/>
      <color indexed="62"/>
      <name val="Arial Cyr"/>
      <family val="0"/>
    </font>
    <font>
      <sz val="7"/>
      <color indexed="63"/>
      <name val="Arial Cyr"/>
      <family val="0"/>
    </font>
    <font>
      <b/>
      <sz val="9.25"/>
      <color indexed="17"/>
      <name val="Arial Cyr"/>
      <family val="0"/>
    </font>
    <font>
      <sz val="11.75"/>
      <color indexed="8"/>
      <name val="Arial Cyr"/>
      <family val="0"/>
    </font>
    <font>
      <sz val="6"/>
      <color indexed="62"/>
      <name val="Arial Cyr"/>
      <family val="0"/>
    </font>
    <font>
      <b/>
      <sz val="8"/>
      <color indexed="17"/>
      <name val="Arial Cyr"/>
      <family val="0"/>
    </font>
    <font>
      <sz val="8"/>
      <color indexed="62"/>
      <name val="Arial Cyr"/>
      <family val="0"/>
    </font>
    <font>
      <sz val="8"/>
      <color indexed="23"/>
      <name val="Arial Cyr"/>
      <family val="0"/>
    </font>
    <font>
      <sz val="8"/>
      <color indexed="8"/>
      <name val="Arial Cyr"/>
      <family val="0"/>
    </font>
    <font>
      <sz val="5.75"/>
      <color indexed="8"/>
      <name val="Arial Cyr"/>
      <family val="0"/>
    </font>
    <font>
      <sz val="6.4"/>
      <color indexed="62"/>
      <name val="Arial Cyr"/>
      <family val="0"/>
    </font>
    <font>
      <sz val="5.75"/>
      <color indexed="6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9"/>
      <color indexed="62"/>
      <name val="Arial Cyr"/>
      <family val="0"/>
    </font>
    <font>
      <b/>
      <sz val="10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32" borderId="0" xfId="0" applyFill="1" applyAlignment="1">
      <alignment/>
    </xf>
    <xf numFmtId="0" fontId="8" fillId="33" borderId="10" xfId="0" applyFont="1" applyFill="1" applyBorder="1" applyAlignment="1" applyProtection="1">
      <alignment vertical="center"/>
      <protection hidden="1" locked="0"/>
    </xf>
    <xf numFmtId="0" fontId="5" fillId="33" borderId="10" xfId="0" applyFont="1" applyFill="1" applyBorder="1" applyAlignment="1" applyProtection="1">
      <alignment/>
      <protection hidden="1" locked="0"/>
    </xf>
    <xf numFmtId="0" fontId="0" fillId="32" borderId="0" xfId="0" applyFill="1" applyAlignment="1" applyProtection="1">
      <alignment/>
      <protection hidden="1"/>
    </xf>
    <xf numFmtId="0" fontId="0" fillId="32" borderId="0" xfId="0" applyFont="1" applyFill="1" applyAlignment="1" applyProtection="1">
      <alignment/>
      <protection hidden="1"/>
    </xf>
    <xf numFmtId="0" fontId="12" fillId="32" borderId="0" xfId="0" applyFont="1" applyFill="1" applyAlignment="1" applyProtection="1">
      <alignment/>
      <protection hidden="1"/>
    </xf>
    <xf numFmtId="0" fontId="7" fillId="34" borderId="10" xfId="0" applyFont="1" applyFill="1" applyBorder="1" applyAlignment="1" applyProtection="1">
      <alignment horizontal="left"/>
      <protection hidden="1"/>
    </xf>
    <xf numFmtId="0" fontId="9" fillId="32" borderId="0" xfId="0" applyFont="1" applyFill="1" applyBorder="1" applyAlignment="1" applyProtection="1">
      <alignment/>
      <protection hidden="1"/>
    </xf>
    <xf numFmtId="0" fontId="13" fillId="32" borderId="0" xfId="0" applyFont="1" applyFill="1" applyBorder="1" applyAlignment="1" applyProtection="1">
      <alignment/>
      <protection hidden="1"/>
    </xf>
    <xf numFmtId="0" fontId="9" fillId="32" borderId="0" xfId="0" applyFont="1" applyFill="1" applyAlignment="1" applyProtection="1">
      <alignment/>
      <protection hidden="1"/>
    </xf>
    <xf numFmtId="0" fontId="0" fillId="32" borderId="0" xfId="0" applyFill="1" applyBorder="1" applyAlignment="1" applyProtection="1">
      <alignment/>
      <protection hidden="1"/>
    </xf>
    <xf numFmtId="0" fontId="9" fillId="32" borderId="0" xfId="0" applyFont="1" applyFill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7" fillId="34" borderId="10" xfId="0" applyFont="1" applyFill="1" applyBorder="1" applyAlignment="1" applyProtection="1">
      <alignment/>
      <protection hidden="1"/>
    </xf>
    <xf numFmtId="0" fontId="9" fillId="32" borderId="0" xfId="0" applyFont="1" applyFill="1" applyBorder="1" applyAlignment="1" applyProtection="1">
      <alignment wrapText="1"/>
      <protection hidden="1"/>
    </xf>
    <xf numFmtId="0" fontId="13" fillId="32" borderId="0" xfId="0" applyFont="1" applyFill="1" applyAlignment="1" applyProtection="1">
      <alignment wrapText="1"/>
      <protection hidden="1"/>
    </xf>
    <xf numFmtId="0" fontId="13" fillId="32" borderId="0" xfId="0" applyFont="1" applyFill="1" applyBorder="1" applyAlignment="1" applyProtection="1">
      <alignment/>
      <protection hidden="1"/>
    </xf>
    <xf numFmtId="0" fontId="12" fillId="32" borderId="0" xfId="0" applyFont="1" applyFill="1" applyBorder="1" applyAlignment="1" applyProtection="1">
      <alignment/>
      <protection hidden="1"/>
    </xf>
    <xf numFmtId="0" fontId="0" fillId="32" borderId="0" xfId="0" applyFont="1" applyFill="1" applyBorder="1" applyAlignment="1" applyProtection="1">
      <alignment/>
      <protection hidden="1"/>
    </xf>
    <xf numFmtId="0" fontId="0" fillId="32" borderId="0" xfId="0" applyFont="1" applyFill="1" applyBorder="1" applyAlignment="1" applyProtection="1">
      <alignment/>
      <protection hidden="1"/>
    </xf>
    <xf numFmtId="0" fontId="12" fillId="32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2" borderId="0" xfId="0" applyFont="1" applyFill="1" applyAlignment="1" applyProtection="1">
      <alignment/>
      <protection hidden="1"/>
    </xf>
    <xf numFmtId="0" fontId="10" fillId="32" borderId="0" xfId="0" applyFont="1" applyFill="1" applyBorder="1" applyAlignment="1" applyProtection="1">
      <alignment vertical="center"/>
      <protection hidden="1"/>
    </xf>
    <xf numFmtId="0" fontId="13" fillId="32" borderId="0" xfId="0" applyFont="1" applyFill="1" applyAlignment="1" applyProtection="1">
      <alignment/>
      <protection hidden="1"/>
    </xf>
    <xf numFmtId="0" fontId="8" fillId="32" borderId="0" xfId="0" applyFont="1" applyFill="1" applyBorder="1" applyAlignment="1" applyProtection="1">
      <alignment vertical="center"/>
      <protection hidden="1"/>
    </xf>
    <xf numFmtId="0" fontId="8" fillId="4" borderId="10" xfId="0" applyFont="1" applyFill="1" applyBorder="1" applyAlignment="1" applyProtection="1">
      <alignment vertical="center"/>
      <protection hidden="1"/>
    </xf>
    <xf numFmtId="0" fontId="7" fillId="34" borderId="10" xfId="0" applyFont="1" applyFill="1" applyBorder="1" applyAlignment="1" applyProtection="1">
      <alignment horizontal="left" vertical="center"/>
      <protection hidden="1"/>
    </xf>
    <xf numFmtId="0" fontId="13" fillId="32" borderId="0" xfId="0" applyFont="1" applyFill="1" applyAlignment="1" applyProtection="1">
      <alignment horizontal="center" vertical="center"/>
      <protection hidden="1"/>
    </xf>
    <xf numFmtId="0" fontId="9" fillId="32" borderId="0" xfId="0" applyFont="1" applyFill="1" applyAlignment="1" applyProtection="1">
      <alignment vertical="center"/>
      <protection hidden="1"/>
    </xf>
    <xf numFmtId="0" fontId="7" fillId="34" borderId="10" xfId="0" applyFont="1" applyFill="1" applyBorder="1" applyAlignment="1" applyProtection="1">
      <alignment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34" borderId="11" xfId="0" applyFont="1" applyFill="1" applyBorder="1" applyAlignment="1" applyProtection="1">
      <alignment vertical="center"/>
      <protection hidden="1"/>
    </xf>
    <xf numFmtId="0" fontId="9" fillId="32" borderId="0" xfId="0" applyFont="1" applyFill="1" applyBorder="1" applyAlignment="1" applyProtection="1">
      <alignment vertical="center"/>
      <protection hidden="1"/>
    </xf>
    <xf numFmtId="0" fontId="17" fillId="32" borderId="0" xfId="0" applyFont="1" applyFill="1" applyBorder="1" applyAlignment="1" applyProtection="1">
      <alignment vertical="center"/>
      <protection hidden="1"/>
    </xf>
    <xf numFmtId="0" fontId="13" fillId="32" borderId="0" xfId="0" applyFont="1" applyFill="1" applyAlignment="1" applyProtection="1">
      <alignment vertical="center"/>
      <protection hidden="1"/>
    </xf>
    <xf numFmtId="0" fontId="10" fillId="32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/>
      <protection hidden="1"/>
    </xf>
    <xf numFmtId="0" fontId="7" fillId="34" borderId="12" xfId="0" applyFont="1" applyFill="1" applyBorder="1" applyAlignment="1" applyProtection="1">
      <alignment horizontal="left" vertical="center"/>
      <protection hidden="1"/>
    </xf>
    <xf numFmtId="0" fontId="7" fillId="32" borderId="0" xfId="0" applyFont="1" applyFill="1" applyBorder="1" applyAlignment="1" applyProtection="1">
      <alignment horizontal="left" vertical="center"/>
      <protection hidden="1"/>
    </xf>
    <xf numFmtId="0" fontId="2" fillId="32" borderId="0" xfId="0" applyFont="1" applyFill="1" applyAlignment="1" applyProtection="1">
      <alignment/>
      <protection hidden="1"/>
    </xf>
    <xf numFmtId="0" fontId="16" fillId="32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9" fillId="32" borderId="0" xfId="0" applyFont="1" applyFill="1" applyAlignment="1" applyProtection="1">
      <alignment wrapText="1"/>
      <protection hidden="1"/>
    </xf>
    <xf numFmtId="0" fontId="13" fillId="0" borderId="0" xfId="0" applyFont="1" applyAlignment="1" applyProtection="1">
      <alignment wrapText="1"/>
      <protection hidden="1"/>
    </xf>
    <xf numFmtId="0" fontId="9" fillId="0" borderId="0" xfId="0" applyFont="1" applyAlignment="1" applyProtection="1">
      <alignment wrapText="1"/>
      <protection hidden="1"/>
    </xf>
    <xf numFmtId="9" fontId="11" fillId="34" borderId="13" xfId="0" applyNumberFormat="1" applyFont="1" applyFill="1" applyBorder="1" applyAlignment="1" applyProtection="1">
      <alignment wrapText="1"/>
      <protection hidden="1"/>
    </xf>
    <xf numFmtId="9" fontId="0" fillId="32" borderId="0" xfId="0" applyNumberFormat="1" applyFill="1" applyAlignment="1" applyProtection="1">
      <alignment/>
      <protection hidden="1"/>
    </xf>
    <xf numFmtId="9" fontId="0" fillId="32" borderId="0" xfId="0" applyNumberFormat="1" applyFont="1" applyFill="1" applyAlignment="1" applyProtection="1">
      <alignment/>
      <protection hidden="1"/>
    </xf>
    <xf numFmtId="9" fontId="12" fillId="0" borderId="0" xfId="0" applyNumberFormat="1" applyFont="1" applyAlignment="1" applyProtection="1">
      <alignment/>
      <protection hidden="1"/>
    </xf>
    <xf numFmtId="9" fontId="12" fillId="32" borderId="0" xfId="0" applyNumberFormat="1" applyFont="1" applyFill="1" applyAlignment="1" applyProtection="1">
      <alignment/>
      <protection hidden="1"/>
    </xf>
    <xf numFmtId="9" fontId="0" fillId="0" borderId="0" xfId="0" applyNumberFormat="1" applyFont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2" fontId="5" fillId="32" borderId="0" xfId="0" applyNumberFormat="1" applyFont="1" applyFill="1" applyBorder="1" applyAlignment="1" applyProtection="1">
      <alignment/>
      <protection hidden="1"/>
    </xf>
    <xf numFmtId="9" fontId="0" fillId="32" borderId="0" xfId="0" applyNumberFormat="1" applyFill="1" applyBorder="1" applyAlignment="1" applyProtection="1">
      <alignment/>
      <protection hidden="1"/>
    </xf>
    <xf numFmtId="0" fontId="2" fillId="34" borderId="10" xfId="0" applyFont="1" applyFill="1" applyBorder="1" applyAlignment="1" applyProtection="1">
      <alignment horizontal="center" vertical="center" wrapText="1"/>
      <protection hidden="1"/>
    </xf>
    <xf numFmtId="0" fontId="0" fillId="34" borderId="10" xfId="0" applyFill="1" applyBorder="1" applyAlignment="1" applyProtection="1">
      <alignment/>
      <protection hidden="1"/>
    </xf>
    <xf numFmtId="0" fontId="3" fillId="34" borderId="1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 wrapText="1"/>
      <protection hidden="1"/>
    </xf>
    <xf numFmtId="0" fontId="2" fillId="34" borderId="10" xfId="0" applyFont="1" applyFill="1" applyBorder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0" fillId="4" borderId="10" xfId="0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 locked="0"/>
    </xf>
    <xf numFmtId="0" fontId="0" fillId="32" borderId="0" xfId="0" applyFill="1" applyAlignment="1" applyProtection="1">
      <alignment/>
      <protection hidden="1"/>
    </xf>
    <xf numFmtId="0" fontId="2" fillId="34" borderId="1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2" fillId="34" borderId="14" xfId="0" applyFont="1" applyFill="1" applyBorder="1" applyAlignment="1" applyProtection="1">
      <alignment horizontal="center" vertical="center" wrapText="1"/>
      <protection hidden="1"/>
    </xf>
    <xf numFmtId="0" fontId="0" fillId="33" borderId="12" xfId="0" applyFill="1" applyBorder="1" applyAlignment="1" applyProtection="1">
      <alignment/>
      <protection hidden="1" locked="0"/>
    </xf>
    <xf numFmtId="0" fontId="3" fillId="34" borderId="12" xfId="0" applyFont="1" applyFill="1" applyBorder="1" applyAlignment="1" applyProtection="1">
      <alignment/>
      <protection hidden="1"/>
    </xf>
    <xf numFmtId="10" fontId="5" fillId="4" borderId="15" xfId="0" applyNumberFormat="1" applyFont="1" applyFill="1" applyBorder="1" applyAlignment="1" applyProtection="1">
      <alignment/>
      <protection hidden="1"/>
    </xf>
    <xf numFmtId="10" fontId="3" fillId="34" borderId="10" xfId="0" applyNumberFormat="1" applyFont="1" applyFill="1" applyBorder="1" applyAlignment="1" applyProtection="1">
      <alignment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7" fillId="34" borderId="18" xfId="0" applyFont="1" applyFill="1" applyBorder="1" applyAlignment="1" applyProtection="1">
      <alignment horizontal="center" vertical="center" wrapText="1"/>
      <protection hidden="1"/>
    </xf>
    <xf numFmtId="0" fontId="7" fillId="34" borderId="12" xfId="0" applyFont="1" applyFill="1" applyBorder="1" applyAlignment="1" applyProtection="1">
      <alignment horizontal="center" vertical="center" wrapText="1"/>
      <protection hidden="1"/>
    </xf>
    <xf numFmtId="0" fontId="7" fillId="34" borderId="19" xfId="0" applyFont="1" applyFill="1" applyBorder="1" applyAlignment="1" applyProtection="1">
      <alignment horizontal="center" vertical="center" wrapText="1"/>
      <protection hidden="1"/>
    </xf>
    <xf numFmtId="10" fontId="5" fillId="4" borderId="20" xfId="0" applyNumberFormat="1" applyFont="1" applyFill="1" applyBorder="1" applyAlignment="1" applyProtection="1">
      <alignment/>
      <protection hidden="1"/>
    </xf>
    <xf numFmtId="10" fontId="5" fillId="4" borderId="21" xfId="0" applyNumberFormat="1" applyFont="1" applyFill="1" applyBorder="1" applyAlignment="1" applyProtection="1">
      <alignment/>
      <protection hidden="1"/>
    </xf>
    <xf numFmtId="10" fontId="26" fillId="4" borderId="20" xfId="0" applyNumberFormat="1" applyFont="1" applyFill="1" applyBorder="1" applyAlignment="1" applyProtection="1">
      <alignment/>
      <protection hidden="1"/>
    </xf>
    <xf numFmtId="10" fontId="26" fillId="4" borderId="15" xfId="0" applyNumberFormat="1" applyFont="1" applyFill="1" applyBorder="1" applyAlignment="1" applyProtection="1">
      <alignment/>
      <protection hidden="1"/>
    </xf>
    <xf numFmtId="0" fontId="25" fillId="33" borderId="10" xfId="0" applyFont="1" applyFill="1" applyBorder="1" applyAlignment="1" applyProtection="1">
      <alignment horizontal="center" vertical="top" wrapText="1"/>
      <protection hidden="1" locked="0"/>
    </xf>
    <xf numFmtId="0" fontId="24" fillId="33" borderId="10" xfId="0" applyFont="1" applyFill="1" applyBorder="1" applyAlignment="1" applyProtection="1">
      <alignment horizontal="center" vertical="top" wrapText="1"/>
      <protection hidden="1" locked="0"/>
    </xf>
    <xf numFmtId="0" fontId="3" fillId="33" borderId="10" xfId="0" applyFont="1" applyFill="1" applyBorder="1" applyAlignment="1" applyProtection="1">
      <alignment horizontal="center" vertical="top" wrapText="1"/>
      <protection hidden="1" locked="0"/>
    </xf>
    <xf numFmtId="0" fontId="3" fillId="33" borderId="12" xfId="0" applyFont="1" applyFill="1" applyBorder="1" applyAlignment="1" applyProtection="1">
      <alignment horizontal="center" vertical="top" wrapText="1"/>
      <protection hidden="1" locked="0"/>
    </xf>
    <xf numFmtId="0" fontId="25" fillId="34" borderId="1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4" fillId="33" borderId="10" xfId="0" applyFont="1" applyFill="1" applyBorder="1" applyAlignment="1" applyProtection="1">
      <alignment horizontal="center" vertical="top" wrapText="1"/>
      <protection hidden="1"/>
    </xf>
    <xf numFmtId="0" fontId="2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center" vertical="top" wrapText="1"/>
      <protection hidden="1"/>
    </xf>
    <xf numFmtId="0" fontId="3" fillId="33" borderId="10" xfId="0" applyFont="1" applyFill="1" applyBorder="1" applyAlignment="1" applyProtection="1">
      <alignment horizontal="center" vertical="top" wrapText="1"/>
      <protection hidden="1"/>
    </xf>
    <xf numFmtId="0" fontId="3" fillId="33" borderId="12" xfId="0" applyFont="1" applyFill="1" applyBorder="1" applyAlignment="1" applyProtection="1">
      <alignment horizontal="center" vertical="top" wrapText="1"/>
      <protection hidden="1"/>
    </xf>
    <xf numFmtId="10" fontId="2" fillId="4" borderId="10" xfId="0" applyNumberFormat="1" applyFont="1" applyFill="1" applyBorder="1" applyAlignment="1" applyProtection="1">
      <alignment horizontal="center" vertical="top" wrapText="1"/>
      <protection hidden="1"/>
    </xf>
    <xf numFmtId="10" fontId="21" fillId="4" borderId="17" xfId="0" applyNumberFormat="1" applyFont="1" applyFill="1" applyBorder="1" applyAlignment="1" applyProtection="1">
      <alignment/>
      <protection hidden="1"/>
    </xf>
    <xf numFmtId="0" fontId="7" fillId="34" borderId="22" xfId="0" applyFont="1" applyFill="1" applyBorder="1" applyAlignment="1" applyProtection="1">
      <alignment horizontal="center" vertical="center" wrapText="1"/>
      <protection hidden="1"/>
    </xf>
    <xf numFmtId="0" fontId="7" fillId="34" borderId="23" xfId="0" applyFont="1" applyFill="1" applyBorder="1" applyAlignment="1" applyProtection="1">
      <alignment horizontal="center" vertical="center" wrapText="1"/>
      <protection hidden="1"/>
    </xf>
    <xf numFmtId="0" fontId="7" fillId="34" borderId="10" xfId="0" applyFont="1" applyFill="1" applyBorder="1" applyAlignment="1" applyProtection="1">
      <alignment horizontal="center" vertical="center" wrapText="1"/>
      <protection hidden="1"/>
    </xf>
    <xf numFmtId="0" fontId="7" fillId="34" borderId="11" xfId="0" applyFont="1" applyFill="1" applyBorder="1" applyAlignment="1" applyProtection="1">
      <alignment horizontal="center" vertical="center" wrapText="1"/>
      <protection hidden="1"/>
    </xf>
    <xf numFmtId="0" fontId="7" fillId="34" borderId="24" xfId="0" applyFont="1" applyFill="1" applyBorder="1" applyAlignment="1" applyProtection="1">
      <alignment vertical="center" wrapText="1"/>
      <protection hidden="1"/>
    </xf>
    <xf numFmtId="0" fontId="27" fillId="35" borderId="25" xfId="0" applyFont="1" applyFill="1" applyBorder="1" applyAlignment="1" applyProtection="1">
      <alignment horizontal="center" vertical="center" wrapText="1"/>
      <protection hidden="1"/>
    </xf>
    <xf numFmtId="0" fontId="27" fillId="36" borderId="25" xfId="0" applyFont="1" applyFill="1" applyBorder="1" applyAlignment="1" applyProtection="1">
      <alignment horizontal="center" vertical="center" wrapText="1"/>
      <protection hidden="1"/>
    </xf>
    <xf numFmtId="0" fontId="27" fillId="3" borderId="25" xfId="0" applyFont="1" applyFill="1" applyBorder="1" applyAlignment="1" applyProtection="1">
      <alignment horizontal="center" vertical="center" wrapText="1"/>
      <protection hidden="1"/>
    </xf>
    <xf numFmtId="0" fontId="27" fillId="2" borderId="25" xfId="0" applyFont="1" applyFill="1" applyBorder="1" applyAlignment="1" applyProtection="1">
      <alignment horizontal="center" vertical="center" wrapText="1"/>
      <protection hidden="1"/>
    </xf>
    <xf numFmtId="0" fontId="27" fillId="34" borderId="26" xfId="0" applyFont="1" applyFill="1" applyBorder="1" applyAlignment="1" applyProtection="1">
      <alignment horizontal="center" vertical="center" wrapText="1"/>
      <protection hidden="1"/>
    </xf>
    <xf numFmtId="0" fontId="19" fillId="32" borderId="0" xfId="0" applyFont="1" applyFill="1" applyBorder="1" applyAlignment="1" applyProtection="1">
      <alignment vertical="center" wrapText="1"/>
      <protection hidden="1"/>
    </xf>
    <xf numFmtId="0" fontId="19" fillId="33" borderId="27" xfId="0" applyFont="1" applyFill="1" applyBorder="1" applyAlignment="1" applyProtection="1">
      <alignment horizontal="left" vertical="top" wrapText="1"/>
      <protection hidden="1" locked="0"/>
    </xf>
    <xf numFmtId="0" fontId="19" fillId="33" borderId="23" xfId="0" applyFont="1" applyFill="1" applyBorder="1" applyAlignment="1" applyProtection="1">
      <alignment horizontal="left" vertical="top" wrapText="1"/>
      <protection hidden="1" locked="0"/>
    </xf>
    <xf numFmtId="0" fontId="19" fillId="33" borderId="10" xfId="0" applyFont="1" applyFill="1" applyBorder="1" applyAlignment="1" applyProtection="1">
      <alignment horizontal="left" vertical="top" wrapText="1"/>
      <protection hidden="1" locked="0"/>
    </xf>
    <xf numFmtId="0" fontId="19" fillId="33" borderId="18" xfId="0" applyFont="1" applyFill="1" applyBorder="1" applyAlignment="1" applyProtection="1">
      <alignment horizontal="left" vertical="top" wrapText="1"/>
      <protection hidden="1" locked="0"/>
    </xf>
    <xf numFmtId="0" fontId="19" fillId="33" borderId="12" xfId="0" applyFont="1" applyFill="1" applyBorder="1" applyAlignment="1" applyProtection="1">
      <alignment horizontal="left" vertical="top" wrapText="1"/>
      <protection hidden="1" locked="0"/>
    </xf>
    <xf numFmtId="0" fontId="19" fillId="33" borderId="19" xfId="0" applyFont="1" applyFill="1" applyBorder="1" applyAlignment="1" applyProtection="1">
      <alignment horizontal="left" vertical="top" wrapText="1"/>
      <protection hidden="1" locked="0"/>
    </xf>
    <xf numFmtId="0" fontId="19" fillId="33" borderId="28" xfId="0" applyFont="1" applyFill="1" applyBorder="1" applyAlignment="1" applyProtection="1">
      <alignment horizontal="left" vertical="top" wrapText="1"/>
      <protection hidden="1" locked="0"/>
    </xf>
    <xf numFmtId="0" fontId="19" fillId="33" borderId="29" xfId="0" applyFont="1" applyFill="1" applyBorder="1" applyAlignment="1" applyProtection="1">
      <alignment horizontal="left" vertical="top" wrapText="1"/>
      <protection hidden="1" locked="0"/>
    </xf>
    <xf numFmtId="0" fontId="19" fillId="33" borderId="30" xfId="0" applyFont="1" applyFill="1" applyBorder="1" applyAlignment="1" applyProtection="1">
      <alignment horizontal="left" vertical="top" wrapText="1"/>
      <protection hidden="1" locked="0"/>
    </xf>
    <xf numFmtId="0" fontId="19" fillId="33" borderId="31" xfId="0" applyFont="1" applyFill="1" applyBorder="1" applyAlignment="1" applyProtection="1">
      <alignment horizontal="left" vertical="top" wrapText="1"/>
      <protection hidden="1" locked="0"/>
    </xf>
    <xf numFmtId="0" fontId="18" fillId="0" borderId="0" xfId="0" applyFont="1" applyBorder="1" applyAlignment="1" applyProtection="1">
      <alignment horizontal="center" vertical="center"/>
      <protection hidden="1"/>
    </xf>
    <xf numFmtId="0" fontId="18" fillId="34" borderId="23" xfId="0" applyFont="1" applyFill="1" applyBorder="1" applyAlignment="1" applyProtection="1">
      <alignment horizontal="center" vertical="center" wrapText="1"/>
      <protection hidden="1"/>
    </xf>
    <xf numFmtId="0" fontId="18" fillId="34" borderId="10" xfId="0" applyFont="1" applyFill="1" applyBorder="1" applyAlignment="1" applyProtection="1">
      <alignment horizontal="center" vertical="center" wrapText="1"/>
      <protection hidden="1"/>
    </xf>
    <xf numFmtId="0" fontId="18" fillId="34" borderId="27" xfId="0" applyFont="1" applyFill="1" applyBorder="1" applyAlignment="1" applyProtection="1">
      <alignment horizontal="center" vertical="center" wrapText="1"/>
      <protection hidden="1"/>
    </xf>
    <xf numFmtId="0" fontId="18" fillId="34" borderId="23" xfId="0" applyFont="1" applyFill="1" applyBorder="1" applyAlignment="1" applyProtection="1">
      <alignment horizontal="left" vertical="top" wrapText="1"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18" fillId="34" borderId="20" xfId="0" applyFont="1" applyFill="1" applyBorder="1" applyAlignment="1" applyProtection="1">
      <alignment horizontal="left" vertical="top" wrapText="1"/>
      <protection hidden="1"/>
    </xf>
    <xf numFmtId="0" fontId="19" fillId="34" borderId="23" xfId="0" applyFont="1" applyFill="1" applyBorder="1" applyAlignment="1" applyProtection="1">
      <alignment horizontal="center" vertical="center" wrapText="1"/>
      <protection hidden="1"/>
    </xf>
    <xf numFmtId="0" fontId="19" fillId="34" borderId="11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18" fillId="34" borderId="29" xfId="0" applyFont="1" applyFill="1" applyBorder="1" applyAlignment="1" applyProtection="1">
      <alignment horizontal="center" vertical="center" wrapText="1"/>
      <protection hidden="1"/>
    </xf>
    <xf numFmtId="0" fontId="18" fillId="34" borderId="30" xfId="0" applyFont="1" applyFill="1" applyBorder="1" applyAlignment="1" applyProtection="1">
      <alignment horizontal="center" vertical="center" wrapText="1"/>
      <protection hidden="1"/>
    </xf>
    <xf numFmtId="0" fontId="18" fillId="34" borderId="31" xfId="0" applyFont="1" applyFill="1" applyBorder="1" applyAlignment="1" applyProtection="1">
      <alignment horizontal="center" vertical="center" wrapText="1"/>
      <protection hidden="1"/>
    </xf>
    <xf numFmtId="0" fontId="18" fillId="34" borderId="18" xfId="0" applyFont="1" applyFill="1" applyBorder="1" applyAlignment="1" applyProtection="1">
      <alignment horizontal="center" vertical="center" wrapText="1"/>
      <protection hidden="1"/>
    </xf>
    <xf numFmtId="0" fontId="18" fillId="34" borderId="12" xfId="0" applyFont="1" applyFill="1" applyBorder="1" applyAlignment="1" applyProtection="1">
      <alignment horizontal="center" vertical="center" wrapText="1"/>
      <protection hidden="1"/>
    </xf>
    <xf numFmtId="0" fontId="18" fillId="34" borderId="32" xfId="0" applyFont="1" applyFill="1" applyBorder="1" applyAlignment="1" applyProtection="1">
      <alignment horizontal="center" vertical="center" wrapText="1"/>
      <protection hidden="1"/>
    </xf>
    <xf numFmtId="0" fontId="18" fillId="34" borderId="10" xfId="0" applyFont="1" applyFill="1" applyBorder="1" applyAlignment="1" applyProtection="1">
      <alignment horizontal="left" vertical="top" wrapText="1"/>
      <protection hidden="1"/>
    </xf>
    <xf numFmtId="0" fontId="19" fillId="4" borderId="16" xfId="0" applyFont="1" applyFill="1" applyBorder="1" applyAlignment="1" applyProtection="1">
      <alignment horizontal="left" vertical="top" wrapText="1"/>
      <protection hidden="1"/>
    </xf>
    <xf numFmtId="0" fontId="19" fillId="4" borderId="23" xfId="0" applyFont="1" applyFill="1" applyBorder="1" applyAlignment="1" applyProtection="1">
      <alignment horizontal="left" vertical="top" wrapText="1"/>
      <protection hidden="1"/>
    </xf>
    <xf numFmtId="0" fontId="19" fillId="4" borderId="10" xfId="0" applyFont="1" applyFill="1" applyBorder="1" applyAlignment="1" applyProtection="1">
      <alignment horizontal="left" vertical="top" wrapText="1"/>
      <protection hidden="1"/>
    </xf>
    <xf numFmtId="0" fontId="19" fillId="4" borderId="33" xfId="0" applyFont="1" applyFill="1" applyBorder="1" applyAlignment="1" applyProtection="1">
      <alignment horizontal="left" vertical="top" wrapText="1"/>
      <protection hidden="1"/>
    </xf>
    <xf numFmtId="0" fontId="19" fillId="4" borderId="14" xfId="0" applyFont="1" applyFill="1" applyBorder="1" applyAlignment="1" applyProtection="1">
      <alignment horizontal="left" vertical="top" wrapText="1"/>
      <protection hidden="1"/>
    </xf>
    <xf numFmtId="0" fontId="19" fillId="4" borderId="34" xfId="0" applyFont="1" applyFill="1" applyBorder="1" applyAlignment="1" applyProtection="1">
      <alignment horizontal="left" vertical="top" wrapText="1"/>
      <protection hidden="1"/>
    </xf>
    <xf numFmtId="0" fontId="19" fillId="4" borderId="35" xfId="0" applyFont="1" applyFill="1" applyBorder="1" applyAlignment="1" applyProtection="1">
      <alignment horizontal="left" vertical="top" wrapText="1"/>
      <protection hidden="1"/>
    </xf>
    <xf numFmtId="0" fontId="19" fillId="4" borderId="36" xfId="0" applyFont="1" applyFill="1" applyBorder="1" applyAlignment="1" applyProtection="1">
      <alignment horizontal="left" vertical="top" wrapText="1"/>
      <protection hidden="1"/>
    </xf>
    <xf numFmtId="0" fontId="19" fillId="4" borderId="37" xfId="0" applyFont="1" applyFill="1" applyBorder="1" applyAlignment="1" applyProtection="1">
      <alignment horizontal="left" vertical="top" wrapText="1"/>
      <protection hidden="1"/>
    </xf>
    <xf numFmtId="0" fontId="19" fillId="4" borderId="38" xfId="0" applyFont="1" applyFill="1" applyBorder="1" applyAlignment="1" applyProtection="1">
      <alignment horizontal="left" vertical="top" wrapText="1"/>
      <protection hidden="1"/>
    </xf>
    <xf numFmtId="0" fontId="19" fillId="4" borderId="11" xfId="0" applyFont="1" applyFill="1" applyBorder="1" applyAlignment="1" applyProtection="1">
      <alignment horizontal="left" vertical="top" wrapText="1"/>
      <protection hidden="1"/>
    </xf>
    <xf numFmtId="0" fontId="19" fillId="4" borderId="39" xfId="0" applyFont="1" applyFill="1" applyBorder="1" applyAlignment="1" applyProtection="1">
      <alignment horizontal="left" vertical="top" wrapText="1"/>
      <protection hidden="1"/>
    </xf>
    <xf numFmtId="0" fontId="18" fillId="34" borderId="12" xfId="0" applyFont="1" applyFill="1" applyBorder="1" applyAlignment="1" applyProtection="1">
      <alignment horizontal="left" vertical="top" wrapText="1"/>
      <protection hidden="1"/>
    </xf>
    <xf numFmtId="0" fontId="19" fillId="4" borderId="40" xfId="0" applyFont="1" applyFill="1" applyBorder="1" applyAlignment="1" applyProtection="1">
      <alignment horizontal="left" vertical="top" wrapText="1"/>
      <protection hidden="1"/>
    </xf>
    <xf numFmtId="0" fontId="19" fillId="4" borderId="18" xfId="0" applyFont="1" applyFill="1" applyBorder="1" applyAlignment="1" applyProtection="1">
      <alignment horizontal="left" vertical="top" wrapText="1"/>
      <protection hidden="1"/>
    </xf>
    <xf numFmtId="0" fontId="19" fillId="4" borderId="12" xfId="0" applyFont="1" applyFill="1" applyBorder="1" applyAlignment="1" applyProtection="1">
      <alignment horizontal="left" vertical="top" wrapText="1"/>
      <protection hidden="1"/>
    </xf>
    <xf numFmtId="0" fontId="19" fillId="4" borderId="41" xfId="0" applyFont="1" applyFill="1" applyBorder="1" applyAlignment="1" applyProtection="1">
      <alignment horizontal="left" vertical="top" wrapText="1"/>
      <protection hidden="1"/>
    </xf>
    <xf numFmtId="0" fontId="19" fillId="4" borderId="32" xfId="0" applyFont="1" applyFill="1" applyBorder="1" applyAlignment="1" applyProtection="1">
      <alignment horizontal="left" vertical="top" wrapText="1"/>
      <protection hidden="1"/>
    </xf>
    <xf numFmtId="0" fontId="19" fillId="4" borderId="24" xfId="0" applyFont="1" applyFill="1" applyBorder="1" applyAlignment="1" applyProtection="1">
      <alignment horizontal="left" vertical="top" wrapText="1"/>
      <protection hidden="1"/>
    </xf>
    <xf numFmtId="0" fontId="19" fillId="34" borderId="10" xfId="0" applyFont="1" applyFill="1" applyBorder="1" applyAlignment="1" applyProtection="1">
      <alignment vertical="top" wrapText="1"/>
      <protection hidden="1"/>
    </xf>
    <xf numFmtId="0" fontId="19" fillId="34" borderId="11" xfId="0" applyFont="1" applyFill="1" applyBorder="1" applyAlignment="1" applyProtection="1">
      <alignment vertical="top" wrapText="1"/>
      <protection hidden="1"/>
    </xf>
    <xf numFmtId="9" fontId="19" fillId="4" borderId="25" xfId="0" applyNumberFormat="1" applyFont="1" applyFill="1" applyBorder="1" applyAlignment="1" applyProtection="1">
      <alignment horizontal="left" vertical="top" wrapText="1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23" fillId="0" borderId="0" xfId="0" applyFont="1" applyBorder="1" applyAlignment="1" applyProtection="1">
      <alignment horizontal="left"/>
      <protection hidden="1"/>
    </xf>
    <xf numFmtId="2" fontId="23" fillId="0" borderId="0" xfId="0" applyNumberFormat="1" applyFont="1" applyBorder="1" applyAlignment="1" applyProtection="1">
      <alignment horizontal="left"/>
      <protection hidden="1"/>
    </xf>
    <xf numFmtId="0" fontId="7" fillId="34" borderId="42" xfId="0" applyFont="1" applyFill="1" applyBorder="1" applyAlignment="1" applyProtection="1">
      <alignment horizontal="center" vertical="center" wrapText="1"/>
      <protection hidden="1"/>
    </xf>
    <xf numFmtId="0" fontId="7" fillId="34" borderId="39" xfId="0" applyFont="1" applyFill="1" applyBorder="1" applyAlignment="1" applyProtection="1">
      <alignment horizontal="center" vertical="center" wrapText="1"/>
      <protection hidden="1"/>
    </xf>
    <xf numFmtId="0" fontId="4" fillId="32" borderId="0" xfId="0" applyFont="1" applyFill="1" applyAlignment="1" applyProtection="1">
      <alignment horizontal="center"/>
      <protection hidden="1"/>
    </xf>
    <xf numFmtId="0" fontId="2" fillId="32" borderId="0" xfId="0" applyFont="1" applyFill="1" applyBorder="1" applyAlignment="1" applyProtection="1">
      <alignment horizontal="center"/>
      <protection hidden="1"/>
    </xf>
    <xf numFmtId="2" fontId="2" fillId="32" borderId="0" xfId="0" applyNumberFormat="1" applyFont="1" applyFill="1" applyBorder="1" applyAlignment="1" applyProtection="1">
      <alignment horizontal="center"/>
      <protection hidden="1"/>
    </xf>
    <xf numFmtId="0" fontId="2" fillId="32" borderId="43" xfId="0" applyFont="1" applyFill="1" applyBorder="1" applyAlignment="1" applyProtection="1">
      <alignment horizontal="center"/>
      <protection hidden="1"/>
    </xf>
    <xf numFmtId="0" fontId="8" fillId="33" borderId="10" xfId="0" applyFont="1" applyFill="1" applyBorder="1" applyAlignment="1" applyProtection="1">
      <alignment horizontal="center"/>
      <protection hidden="1" locked="0"/>
    </xf>
    <xf numFmtId="0" fontId="8" fillId="33" borderId="10" xfId="0" applyFont="1" applyFill="1" applyBorder="1" applyAlignment="1" applyProtection="1">
      <alignment horizontal="center" wrapText="1"/>
      <protection hidden="1" locked="0"/>
    </xf>
    <xf numFmtId="0" fontId="5" fillId="33" borderId="11" xfId="0" applyFont="1" applyFill="1" applyBorder="1" applyAlignment="1" applyProtection="1">
      <alignment horizontal="center"/>
      <protection hidden="1" locked="0"/>
    </xf>
    <xf numFmtId="0" fontId="5" fillId="33" borderId="16" xfId="0" applyFont="1" applyFill="1" applyBorder="1" applyAlignment="1" applyProtection="1">
      <alignment horizontal="center"/>
      <protection hidden="1" locked="0"/>
    </xf>
    <xf numFmtId="0" fontId="5" fillId="33" borderId="17" xfId="0" applyFont="1" applyFill="1" applyBorder="1" applyAlignment="1" applyProtection="1">
      <alignment horizontal="center"/>
      <protection hidden="1" locked="0"/>
    </xf>
    <xf numFmtId="0" fontId="8" fillId="33" borderId="11" xfId="0" applyFont="1" applyFill="1" applyBorder="1" applyAlignment="1" applyProtection="1">
      <alignment horizontal="center" vertical="center"/>
      <protection hidden="1" locked="0"/>
    </xf>
    <xf numFmtId="0" fontId="8" fillId="33" borderId="17" xfId="0" applyFont="1" applyFill="1" applyBorder="1" applyAlignment="1" applyProtection="1">
      <alignment horizontal="center" vertical="center"/>
      <protection hidden="1" locked="0"/>
    </xf>
    <xf numFmtId="0" fontId="7" fillId="34" borderId="11" xfId="0" applyFont="1" applyFill="1" applyBorder="1" applyAlignment="1" applyProtection="1">
      <alignment horizontal="left" vertical="center" wrapText="1"/>
      <protection hidden="1"/>
    </xf>
    <xf numFmtId="0" fontId="7" fillId="34" borderId="17" xfId="0" applyFont="1" applyFill="1" applyBorder="1" applyAlignment="1" applyProtection="1">
      <alignment horizontal="left" vertical="center" wrapText="1"/>
      <protection hidden="1"/>
    </xf>
    <xf numFmtId="0" fontId="11" fillId="34" borderId="16" xfId="0" applyFont="1" applyFill="1" applyBorder="1" applyAlignment="1" applyProtection="1">
      <alignment horizontal="right"/>
      <protection hidden="1"/>
    </xf>
    <xf numFmtId="0" fontId="11" fillId="34" borderId="11" xfId="0" applyFont="1" applyFill="1" applyBorder="1" applyAlignment="1" applyProtection="1">
      <alignment horizontal="right"/>
      <protection hidden="1"/>
    </xf>
    <xf numFmtId="0" fontId="8" fillId="33" borderId="11" xfId="0" applyFont="1" applyFill="1" applyBorder="1" applyAlignment="1" applyProtection="1">
      <alignment vertical="center"/>
      <protection hidden="1" locked="0"/>
    </xf>
    <xf numFmtId="0" fontId="8" fillId="33" borderId="17" xfId="0" applyFont="1" applyFill="1" applyBorder="1" applyAlignment="1" applyProtection="1">
      <alignment vertical="center"/>
      <protection hidden="1" locked="0"/>
    </xf>
    <xf numFmtId="0" fontId="11" fillId="34" borderId="11" xfId="0" applyFont="1" applyFill="1" applyBorder="1" applyAlignment="1" applyProtection="1">
      <alignment horizontal="left"/>
      <protection hidden="1"/>
    </xf>
    <xf numFmtId="0" fontId="11" fillId="34" borderId="16" xfId="0" applyFont="1" applyFill="1" applyBorder="1" applyAlignment="1" applyProtection="1">
      <alignment horizontal="left"/>
      <protection hidden="1"/>
    </xf>
    <xf numFmtId="0" fontId="11" fillId="34" borderId="17" xfId="0" applyFont="1" applyFill="1" applyBorder="1" applyAlignment="1" applyProtection="1">
      <alignment horizontal="left"/>
      <protection hidden="1"/>
    </xf>
    <xf numFmtId="0" fontId="11" fillId="34" borderId="17" xfId="0" applyFont="1" applyFill="1" applyBorder="1" applyAlignment="1" applyProtection="1">
      <alignment horizontal="right"/>
      <protection hidden="1"/>
    </xf>
    <xf numFmtId="0" fontId="7" fillId="34" borderId="11" xfId="0" applyFont="1" applyFill="1" applyBorder="1" applyAlignment="1" applyProtection="1">
      <alignment horizontal="left" vertical="center"/>
      <protection hidden="1"/>
    </xf>
    <xf numFmtId="0" fontId="7" fillId="34" borderId="17" xfId="0" applyFont="1" applyFill="1" applyBorder="1" applyAlignment="1" applyProtection="1">
      <alignment horizontal="left" vertical="center"/>
      <protection hidden="1"/>
    </xf>
    <xf numFmtId="0" fontId="11" fillId="34" borderId="13" xfId="0" applyFont="1" applyFill="1" applyBorder="1" applyAlignment="1" applyProtection="1">
      <alignment horizontal="center"/>
      <protection hidden="1"/>
    </xf>
    <xf numFmtId="0" fontId="11" fillId="34" borderId="44" xfId="0" applyFont="1" applyFill="1" applyBorder="1" applyAlignment="1" applyProtection="1">
      <alignment horizontal="center"/>
      <protection hidden="1"/>
    </xf>
    <xf numFmtId="0" fontId="11" fillId="34" borderId="45" xfId="0" applyFont="1" applyFill="1" applyBorder="1" applyAlignment="1" applyProtection="1">
      <alignment horizontal="center"/>
      <protection hidden="1"/>
    </xf>
    <xf numFmtId="0" fontId="7" fillId="32" borderId="0" xfId="0" applyFont="1" applyFill="1" applyBorder="1" applyAlignment="1" applyProtection="1">
      <alignment horizontal="center" wrapText="1"/>
      <protection hidden="1"/>
    </xf>
    <xf numFmtId="0" fontId="11" fillId="34" borderId="46" xfId="0" applyFont="1" applyFill="1" applyBorder="1" applyAlignment="1" applyProtection="1">
      <alignment horizontal="center"/>
      <protection hidden="1"/>
    </xf>
    <xf numFmtId="0" fontId="11" fillId="34" borderId="47" xfId="0" applyFont="1" applyFill="1" applyBorder="1" applyAlignment="1" applyProtection="1">
      <alignment horizontal="center"/>
      <protection hidden="1"/>
    </xf>
    <xf numFmtId="0" fontId="7" fillId="34" borderId="26" xfId="0" applyFont="1" applyFill="1" applyBorder="1" applyAlignment="1" applyProtection="1">
      <alignment horizontal="center" vertical="center" wrapText="1"/>
      <protection hidden="1"/>
    </xf>
    <xf numFmtId="0" fontId="7" fillId="34" borderId="48" xfId="0" applyFont="1" applyFill="1" applyBorder="1" applyAlignment="1" applyProtection="1">
      <alignment horizontal="center" vertical="center" wrapText="1"/>
      <protection hidden="1"/>
    </xf>
    <xf numFmtId="0" fontId="7" fillId="34" borderId="35" xfId="0" applyFont="1" applyFill="1" applyBorder="1" applyAlignment="1" applyProtection="1">
      <alignment horizontal="center" vertical="center" wrapText="1"/>
      <protection hidden="1"/>
    </xf>
    <xf numFmtId="0" fontId="7" fillId="34" borderId="36" xfId="0" applyFont="1" applyFill="1" applyBorder="1" applyAlignment="1" applyProtection="1">
      <alignment horizontal="center" vertical="center" wrapText="1"/>
      <protection hidden="1"/>
    </xf>
    <xf numFmtId="0" fontId="7" fillId="34" borderId="37" xfId="0" applyFont="1" applyFill="1" applyBorder="1" applyAlignment="1" applyProtection="1">
      <alignment horizontal="center" vertical="center" wrapText="1"/>
      <protection hidden="1"/>
    </xf>
    <xf numFmtId="0" fontId="7" fillId="34" borderId="13" xfId="0" applyFont="1" applyFill="1" applyBorder="1" applyAlignment="1" applyProtection="1">
      <alignment horizontal="center" vertical="center" wrapText="1"/>
      <protection hidden="1"/>
    </xf>
    <xf numFmtId="0" fontId="7" fillId="34" borderId="44" xfId="0" applyFont="1" applyFill="1" applyBorder="1" applyAlignment="1" applyProtection="1">
      <alignment horizontal="center" vertical="center" wrapText="1"/>
      <protection hidden="1"/>
    </xf>
    <xf numFmtId="0" fontId="7" fillId="34" borderId="45" xfId="0" applyFont="1" applyFill="1" applyBorder="1" applyAlignment="1" applyProtection="1">
      <alignment horizontal="center" vertical="center" wrapText="1"/>
      <protection hidden="1"/>
    </xf>
    <xf numFmtId="0" fontId="11" fillId="34" borderId="22" xfId="0" applyFont="1" applyFill="1" applyBorder="1" applyAlignment="1" applyProtection="1">
      <alignment horizontal="center"/>
      <protection hidden="1"/>
    </xf>
    <xf numFmtId="0" fontId="11" fillId="34" borderId="49" xfId="0" applyFont="1" applyFill="1" applyBorder="1" applyAlignment="1" applyProtection="1">
      <alignment horizontal="center"/>
      <protection hidden="1"/>
    </xf>
    <xf numFmtId="0" fontId="11" fillId="34" borderId="50" xfId="0" applyFont="1" applyFill="1" applyBorder="1" applyAlignment="1" applyProtection="1">
      <alignment horizontal="center"/>
      <protection hidden="1"/>
    </xf>
    <xf numFmtId="0" fontId="2" fillId="34" borderId="12" xfId="0" applyFont="1" applyFill="1" applyBorder="1" applyAlignment="1" applyProtection="1">
      <alignment horizontal="center" vertical="center" wrapText="1"/>
      <protection hidden="1"/>
    </xf>
    <xf numFmtId="0" fontId="2" fillId="34" borderId="51" xfId="0" applyFont="1" applyFill="1" applyBorder="1" applyAlignment="1" applyProtection="1">
      <alignment horizontal="center" vertical="center" wrapText="1"/>
      <protection hidden="1"/>
    </xf>
    <xf numFmtId="0" fontId="2" fillId="34" borderId="14" xfId="0" applyFont="1" applyFill="1" applyBorder="1" applyAlignment="1" applyProtection="1">
      <alignment horizontal="center" vertical="center" wrapText="1"/>
      <protection hidden="1"/>
    </xf>
    <xf numFmtId="0" fontId="2" fillId="34" borderId="11" xfId="0" applyFont="1" applyFill="1" applyBorder="1" applyAlignment="1" applyProtection="1">
      <alignment horizontal="center"/>
      <protection hidden="1"/>
    </xf>
    <xf numFmtId="0" fontId="2" fillId="34" borderId="17" xfId="0" applyFont="1" applyFill="1" applyBorder="1" applyAlignment="1" applyProtection="1">
      <alignment horizontal="center"/>
      <protection hidden="1"/>
    </xf>
    <xf numFmtId="10" fontId="0" fillId="4" borderId="11" xfId="0" applyNumberFormat="1" applyFill="1" applyBorder="1" applyAlignment="1" applyProtection="1">
      <alignment horizontal="center"/>
      <protection hidden="1"/>
    </xf>
    <xf numFmtId="10" fontId="0" fillId="4" borderId="17" xfId="0" applyNumberFormat="1" applyFill="1" applyBorder="1" applyAlignment="1" applyProtection="1">
      <alignment horizontal="center"/>
      <protection hidden="1"/>
    </xf>
    <xf numFmtId="0" fontId="2" fillId="34" borderId="11" xfId="0" applyFont="1" applyFill="1" applyBorder="1" applyAlignment="1" applyProtection="1">
      <alignment horizontal="center" wrapText="1"/>
      <protection hidden="1"/>
    </xf>
    <xf numFmtId="0" fontId="2" fillId="34" borderId="17" xfId="0" applyFont="1" applyFill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2" fillId="34" borderId="12" xfId="0" applyFont="1" applyFill="1" applyBorder="1" applyAlignment="1" applyProtection="1">
      <alignment horizontal="center" vertical="center"/>
      <protection hidden="1"/>
    </xf>
    <xf numFmtId="0" fontId="2" fillId="34" borderId="14" xfId="0" applyFont="1" applyFill="1" applyBorder="1" applyAlignment="1" applyProtection="1">
      <alignment horizontal="center" vertical="center"/>
      <protection hidden="1"/>
    </xf>
    <xf numFmtId="0" fontId="6" fillId="32" borderId="0" xfId="0" applyFont="1" applyFill="1" applyAlignment="1" applyProtection="1">
      <alignment horizontal="center"/>
      <protection hidden="1"/>
    </xf>
    <xf numFmtId="0" fontId="3" fillId="34" borderId="12" xfId="0" applyFont="1" applyFill="1" applyBorder="1" applyAlignment="1" applyProtection="1">
      <alignment horizontal="center" vertical="center"/>
      <protection hidden="1"/>
    </xf>
    <xf numFmtId="0" fontId="3" fillId="34" borderId="51" xfId="0" applyFont="1" applyFill="1" applyBorder="1" applyAlignment="1" applyProtection="1">
      <alignment horizontal="center" vertical="center"/>
      <protection hidden="1"/>
    </xf>
    <xf numFmtId="0" fontId="3" fillId="34" borderId="14" xfId="0" applyFont="1" applyFill="1" applyBorder="1" applyAlignment="1" applyProtection="1">
      <alignment horizontal="center" vertical="center"/>
      <protection hidden="1"/>
    </xf>
    <xf numFmtId="0" fontId="2" fillId="34" borderId="16" xfId="0" applyFont="1" applyFill="1" applyBorder="1" applyAlignment="1" applyProtection="1">
      <alignment horizontal="center" wrapText="1"/>
      <protection hidden="1"/>
    </xf>
    <xf numFmtId="0" fontId="25" fillId="34" borderId="11" xfId="0" applyFont="1" applyFill="1" applyBorder="1" applyAlignment="1" applyProtection="1">
      <alignment horizontal="left" vertical="center" wrapText="1"/>
      <protection hidden="1"/>
    </xf>
    <xf numFmtId="0" fontId="25" fillId="34" borderId="17" xfId="0" applyFont="1" applyFill="1" applyBorder="1" applyAlignment="1" applyProtection="1">
      <alignment horizontal="left" vertical="center" wrapText="1"/>
      <protection hidden="1"/>
    </xf>
    <xf numFmtId="0" fontId="25" fillId="34" borderId="10" xfId="0" applyFont="1" applyFill="1" applyBorder="1" applyAlignment="1" applyProtection="1">
      <alignment horizontal="center" vertical="center" wrapText="1"/>
      <protection hidden="1"/>
    </xf>
    <xf numFmtId="0" fontId="25" fillId="34" borderId="12" xfId="0" applyFont="1" applyFill="1" applyBorder="1" applyAlignment="1" applyProtection="1">
      <alignment horizontal="center" vertical="center" wrapText="1"/>
      <protection hidden="1"/>
    </xf>
    <xf numFmtId="0" fontId="25" fillId="34" borderId="51" xfId="0" applyFont="1" applyFill="1" applyBorder="1" applyAlignment="1" applyProtection="1">
      <alignment horizontal="center" vertical="center" wrapText="1"/>
      <protection hidden="1"/>
    </xf>
    <xf numFmtId="0" fontId="25" fillId="34" borderId="14" xfId="0" applyFont="1" applyFill="1" applyBorder="1" applyAlignment="1" applyProtection="1">
      <alignment horizontal="center" vertical="center" wrapText="1"/>
      <protection hidden="1"/>
    </xf>
    <xf numFmtId="0" fontId="18" fillId="34" borderId="52" xfId="0" applyFont="1" applyFill="1" applyBorder="1" applyAlignment="1" applyProtection="1">
      <alignment horizontal="center" vertical="center" wrapText="1"/>
      <protection hidden="1"/>
    </xf>
    <xf numFmtId="0" fontId="18" fillId="34" borderId="41" xfId="0" applyFont="1" applyFill="1" applyBorder="1" applyAlignment="1" applyProtection="1">
      <alignment horizontal="center" vertical="center" wrapText="1"/>
      <protection hidden="1"/>
    </xf>
    <xf numFmtId="0" fontId="18" fillId="34" borderId="33" xfId="0" applyFont="1" applyFill="1" applyBorder="1" applyAlignment="1" applyProtection="1">
      <alignment horizontal="center" vertical="center" wrapText="1"/>
      <protection hidden="1"/>
    </xf>
    <xf numFmtId="0" fontId="19" fillId="34" borderId="53" xfId="0" applyFont="1" applyFill="1" applyBorder="1" applyAlignment="1" applyProtection="1">
      <alignment horizontal="center" vertical="center" wrapText="1"/>
      <protection hidden="1"/>
    </xf>
    <xf numFmtId="0" fontId="19" fillId="34" borderId="54" xfId="0" applyFont="1" applyFill="1" applyBorder="1" applyAlignment="1" applyProtection="1">
      <alignment horizontal="center" vertical="center" wrapText="1"/>
      <protection hidden="1"/>
    </xf>
    <xf numFmtId="0" fontId="19" fillId="34" borderId="55" xfId="0" applyFont="1" applyFill="1" applyBorder="1" applyAlignment="1" applyProtection="1">
      <alignment horizontal="center" vertical="center" wrapText="1"/>
      <protection hidden="1"/>
    </xf>
    <xf numFmtId="0" fontId="19" fillId="34" borderId="13" xfId="0" applyFont="1" applyFill="1" applyBorder="1" applyAlignment="1" applyProtection="1">
      <alignment horizontal="center" vertical="center" wrapText="1"/>
      <protection hidden="1"/>
    </xf>
    <xf numFmtId="0" fontId="19" fillId="34" borderId="44" xfId="0" applyFont="1" applyFill="1" applyBorder="1" applyAlignment="1" applyProtection="1">
      <alignment horizontal="center" vertical="center" wrapText="1"/>
      <protection hidden="1"/>
    </xf>
    <xf numFmtId="0" fontId="19" fillId="34" borderId="46" xfId="0" applyFont="1" applyFill="1" applyBorder="1" applyAlignment="1" applyProtection="1">
      <alignment horizontal="center" vertical="center" wrapText="1"/>
      <protection hidden="1"/>
    </xf>
    <xf numFmtId="0" fontId="19" fillId="34" borderId="56" xfId="0" applyFont="1" applyFill="1" applyBorder="1" applyAlignment="1" applyProtection="1">
      <alignment horizontal="center" vertical="center" wrapText="1"/>
      <protection hidden="1"/>
    </xf>
    <xf numFmtId="0" fontId="19" fillId="34" borderId="57" xfId="0" applyFont="1" applyFill="1" applyBorder="1" applyAlignment="1" applyProtection="1">
      <alignment horizontal="center" vertical="center" wrapText="1"/>
      <protection hidden="1"/>
    </xf>
    <xf numFmtId="0" fontId="19" fillId="34" borderId="58" xfId="0" applyFont="1" applyFill="1" applyBorder="1" applyAlignment="1" applyProtection="1">
      <alignment horizontal="center" vertical="center" wrapText="1"/>
      <protection hidden="1"/>
    </xf>
    <xf numFmtId="0" fontId="19" fillId="34" borderId="59" xfId="0" applyFont="1" applyFill="1" applyBorder="1" applyAlignment="1" applyProtection="1">
      <alignment horizontal="center" vertical="center" wrapText="1"/>
      <protection hidden="1"/>
    </xf>
    <xf numFmtId="0" fontId="19" fillId="34" borderId="60" xfId="0" applyFont="1" applyFill="1" applyBorder="1" applyAlignment="1" applyProtection="1">
      <alignment horizontal="center" vertical="center" wrapText="1"/>
      <protection hidden="1"/>
    </xf>
    <xf numFmtId="0" fontId="20" fillId="34" borderId="22" xfId="0" applyFont="1" applyFill="1" applyBorder="1" applyAlignment="1" applyProtection="1">
      <alignment horizontal="center" vertical="center" wrapText="1"/>
      <protection hidden="1"/>
    </xf>
    <xf numFmtId="0" fontId="20" fillId="34" borderId="49" xfId="0" applyFont="1" applyFill="1" applyBorder="1" applyAlignment="1" applyProtection="1">
      <alignment horizontal="center" vertical="center" wrapText="1"/>
      <protection hidden="1"/>
    </xf>
    <xf numFmtId="0" fontId="20" fillId="34" borderId="50" xfId="0" applyFont="1" applyFill="1" applyBorder="1" applyAlignment="1" applyProtection="1">
      <alignment horizontal="center" vertical="center" wrapText="1"/>
      <protection hidden="1"/>
    </xf>
    <xf numFmtId="10" fontId="19" fillId="35" borderId="13" xfId="0" applyNumberFormat="1" applyFont="1" applyFill="1" applyBorder="1" applyAlignment="1" applyProtection="1">
      <alignment horizontal="center"/>
      <protection hidden="1"/>
    </xf>
    <xf numFmtId="10" fontId="19" fillId="35" borderId="44" xfId="0" applyNumberFormat="1" applyFont="1" applyFill="1" applyBorder="1" applyAlignment="1" applyProtection="1">
      <alignment horizontal="center"/>
      <protection hidden="1"/>
    </xf>
    <xf numFmtId="10" fontId="19" fillId="35" borderId="45" xfId="0" applyNumberFormat="1" applyFont="1" applyFill="1" applyBorder="1" applyAlignment="1" applyProtection="1">
      <alignment horizontal="center"/>
      <protection hidden="1"/>
    </xf>
    <xf numFmtId="10" fontId="19" fillId="36" borderId="13" xfId="0" applyNumberFormat="1" applyFont="1" applyFill="1" applyBorder="1" applyAlignment="1" applyProtection="1">
      <alignment horizontal="center"/>
      <protection hidden="1"/>
    </xf>
    <xf numFmtId="10" fontId="19" fillId="36" borderId="44" xfId="0" applyNumberFormat="1" applyFont="1" applyFill="1" applyBorder="1" applyAlignment="1" applyProtection="1">
      <alignment horizontal="center"/>
      <protection hidden="1"/>
    </xf>
    <xf numFmtId="10" fontId="19" fillId="36" borderId="45" xfId="0" applyNumberFormat="1" applyFont="1" applyFill="1" applyBorder="1" applyAlignment="1" applyProtection="1">
      <alignment horizontal="center"/>
      <protection hidden="1"/>
    </xf>
    <xf numFmtId="10" fontId="19" fillId="3" borderId="13" xfId="0" applyNumberFormat="1" applyFont="1" applyFill="1" applyBorder="1" applyAlignment="1" applyProtection="1">
      <alignment horizontal="center"/>
      <protection hidden="1"/>
    </xf>
    <xf numFmtId="10" fontId="19" fillId="3" borderId="44" xfId="0" applyNumberFormat="1" applyFont="1" applyFill="1" applyBorder="1" applyAlignment="1" applyProtection="1">
      <alignment horizontal="center"/>
      <protection hidden="1"/>
    </xf>
    <xf numFmtId="10" fontId="19" fillId="3" borderId="45" xfId="0" applyNumberFormat="1" applyFont="1" applyFill="1" applyBorder="1" applyAlignment="1" applyProtection="1">
      <alignment horizontal="center"/>
      <protection hidden="1"/>
    </xf>
    <xf numFmtId="10" fontId="19" fillId="2" borderId="13" xfId="0" applyNumberFormat="1" applyFont="1" applyFill="1" applyBorder="1" applyAlignment="1" applyProtection="1">
      <alignment horizontal="center"/>
      <protection hidden="1"/>
    </xf>
    <xf numFmtId="10" fontId="19" fillId="2" borderId="44" xfId="0" applyNumberFormat="1" applyFont="1" applyFill="1" applyBorder="1" applyAlignment="1" applyProtection="1">
      <alignment horizontal="center"/>
      <protection hidden="1"/>
    </xf>
    <xf numFmtId="10" fontId="19" fillId="2" borderId="45" xfId="0" applyNumberFormat="1" applyFont="1" applyFill="1" applyBorder="1" applyAlignment="1" applyProtection="1">
      <alignment horizontal="center"/>
      <protection hidden="1"/>
    </xf>
    <xf numFmtId="0" fontId="19" fillId="36" borderId="13" xfId="0" applyFont="1" applyFill="1" applyBorder="1" applyAlignment="1" applyProtection="1">
      <alignment horizontal="center" vertical="center" wrapText="1"/>
      <protection hidden="1"/>
    </xf>
    <xf numFmtId="0" fontId="19" fillId="36" borderId="44" xfId="0" applyFont="1" applyFill="1" applyBorder="1" applyAlignment="1" applyProtection="1">
      <alignment horizontal="center" vertical="center" wrapText="1"/>
      <protection hidden="1"/>
    </xf>
    <xf numFmtId="0" fontId="19" fillId="36" borderId="45" xfId="0" applyFont="1" applyFill="1" applyBorder="1" applyAlignment="1" applyProtection="1">
      <alignment horizontal="center" vertical="center" wrapText="1"/>
      <protection hidden="1"/>
    </xf>
    <xf numFmtId="0" fontId="19" fillId="3" borderId="13" xfId="0" applyFont="1" applyFill="1" applyBorder="1" applyAlignment="1" applyProtection="1">
      <alignment horizontal="center" vertical="center" wrapText="1"/>
      <protection hidden="1"/>
    </xf>
    <xf numFmtId="0" fontId="19" fillId="3" borderId="44" xfId="0" applyFont="1" applyFill="1" applyBorder="1" applyAlignment="1" applyProtection="1">
      <alignment horizontal="center" vertical="center" wrapText="1"/>
      <protection hidden="1"/>
    </xf>
    <xf numFmtId="0" fontId="19" fillId="3" borderId="45" xfId="0" applyFont="1" applyFill="1" applyBorder="1" applyAlignment="1" applyProtection="1">
      <alignment horizontal="center" vertical="center" wrapText="1"/>
      <protection hidden="1"/>
    </xf>
    <xf numFmtId="0" fontId="19" fillId="2" borderId="13" xfId="0" applyFont="1" applyFill="1" applyBorder="1" applyAlignment="1" applyProtection="1">
      <alignment horizontal="center" vertical="center" wrapText="1"/>
      <protection hidden="1"/>
    </xf>
    <xf numFmtId="0" fontId="19" fillId="2" borderId="44" xfId="0" applyFont="1" applyFill="1" applyBorder="1" applyAlignment="1" applyProtection="1">
      <alignment horizontal="center" vertical="center" wrapText="1"/>
      <protection hidden="1"/>
    </xf>
    <xf numFmtId="0" fontId="19" fillId="2" borderId="45" xfId="0" applyFont="1" applyFill="1" applyBorder="1" applyAlignment="1" applyProtection="1">
      <alignment horizontal="center" vertical="center" wrapText="1"/>
      <protection hidden="1"/>
    </xf>
    <xf numFmtId="0" fontId="22" fillId="34" borderId="61" xfId="0" applyFont="1" applyFill="1" applyBorder="1" applyAlignment="1" applyProtection="1">
      <alignment horizontal="center" vertical="center" wrapText="1"/>
      <protection hidden="1"/>
    </xf>
    <xf numFmtId="0" fontId="22" fillId="34" borderId="62" xfId="0" applyFont="1" applyFill="1" applyBorder="1" applyAlignment="1" applyProtection="1">
      <alignment horizontal="center" vertical="center" wrapText="1"/>
      <protection hidden="1"/>
    </xf>
    <xf numFmtId="0" fontId="19" fillId="35" borderId="13" xfId="0" applyFont="1" applyFill="1" applyBorder="1" applyAlignment="1" applyProtection="1">
      <alignment horizontal="center" vertical="center" wrapText="1"/>
      <protection hidden="1"/>
    </xf>
    <xf numFmtId="0" fontId="19" fillId="35" borderId="44" xfId="0" applyFont="1" applyFill="1" applyBorder="1" applyAlignment="1" applyProtection="1">
      <alignment horizontal="center" vertical="center" wrapText="1"/>
      <protection hidden="1"/>
    </xf>
    <xf numFmtId="0" fontId="19" fillId="35" borderId="45" xfId="0" applyFont="1" applyFill="1" applyBorder="1" applyAlignment="1" applyProtection="1">
      <alignment horizontal="center" vertical="center" wrapText="1"/>
      <protection hidden="1"/>
    </xf>
    <xf numFmtId="10" fontId="19" fillId="34" borderId="13" xfId="0" applyNumberFormat="1" applyFont="1" applyFill="1" applyBorder="1" applyAlignment="1" applyProtection="1">
      <alignment horizontal="center"/>
      <protection hidden="1"/>
    </xf>
    <xf numFmtId="10" fontId="19" fillId="34" borderId="44" xfId="0" applyNumberFormat="1" applyFont="1" applyFill="1" applyBorder="1" applyAlignment="1" applyProtection="1">
      <alignment horizontal="center"/>
      <protection hidden="1"/>
    </xf>
    <xf numFmtId="10" fontId="19" fillId="34" borderId="45" xfId="0" applyNumberFormat="1" applyFont="1" applyFill="1" applyBorder="1" applyAlignment="1" applyProtection="1">
      <alignment horizontal="center"/>
      <protection hidden="1"/>
    </xf>
    <xf numFmtId="0" fontId="18" fillId="34" borderId="10" xfId="0" applyFont="1" applyFill="1" applyBorder="1" applyAlignment="1" applyProtection="1">
      <alignment horizontal="center" vertical="center" wrapText="1"/>
      <protection hidden="1"/>
    </xf>
    <xf numFmtId="0" fontId="19" fillId="34" borderId="49" xfId="0" applyFont="1" applyFill="1" applyBorder="1" applyAlignment="1" applyProtection="1">
      <alignment horizontal="center" vertical="center" wrapText="1"/>
      <protection hidden="1"/>
    </xf>
    <xf numFmtId="0" fontId="19" fillId="34" borderId="16" xfId="0" applyFont="1" applyFill="1" applyBorder="1" applyAlignment="1" applyProtection="1">
      <alignment horizontal="center" vertical="center" wrapText="1"/>
      <protection hidden="1"/>
    </xf>
    <xf numFmtId="0" fontId="19" fillId="34" borderId="42" xfId="0" applyFont="1" applyFill="1" applyBorder="1" applyAlignment="1" applyProtection="1">
      <alignment horizontal="center" vertical="center" wrapText="1"/>
      <protection hidden="1"/>
    </xf>
    <xf numFmtId="0" fontId="19" fillId="34" borderId="38" xfId="0" applyFont="1" applyFill="1" applyBorder="1" applyAlignment="1" applyProtection="1">
      <alignment horizontal="center" vertical="center" wrapText="1"/>
      <protection hidden="1"/>
    </xf>
    <xf numFmtId="0" fontId="19" fillId="34" borderId="39" xfId="0" applyFont="1" applyFill="1" applyBorder="1" applyAlignment="1" applyProtection="1">
      <alignment horizontal="center" vertical="center" wrapText="1"/>
      <protection hidden="1"/>
    </xf>
    <xf numFmtId="0" fontId="22" fillId="34" borderId="63" xfId="0" applyFont="1" applyFill="1" applyBorder="1" applyAlignment="1" applyProtection="1">
      <alignment horizontal="center" vertical="center" wrapText="1"/>
      <protection hidden="1"/>
    </xf>
    <xf numFmtId="0" fontId="22" fillId="34" borderId="64" xfId="0" applyFont="1" applyFill="1" applyBorder="1" applyAlignment="1" applyProtection="1">
      <alignment horizontal="center" vertical="center" wrapText="1"/>
      <protection hidden="1"/>
    </xf>
    <xf numFmtId="0" fontId="22" fillId="34" borderId="65" xfId="0" applyFont="1" applyFill="1" applyBorder="1" applyAlignment="1" applyProtection="1">
      <alignment horizontal="center" vertical="center" wrapText="1"/>
      <protection hidden="1"/>
    </xf>
    <xf numFmtId="0" fontId="22" fillId="34" borderId="45" xfId="0" applyFont="1" applyFill="1" applyBorder="1" applyAlignment="1" applyProtection="1">
      <alignment horizontal="center" vertical="center" wrapText="1"/>
      <protection hidden="1"/>
    </xf>
    <xf numFmtId="0" fontId="19" fillId="34" borderId="35" xfId="0" applyFont="1" applyFill="1" applyBorder="1" applyAlignment="1" applyProtection="1">
      <alignment horizontal="center" vertical="center" wrapText="1"/>
      <protection hidden="1"/>
    </xf>
    <xf numFmtId="0" fontId="19" fillId="34" borderId="37" xfId="0" applyFont="1" applyFill="1" applyBorder="1" applyAlignment="1" applyProtection="1">
      <alignment horizontal="center" vertical="center" wrapText="1"/>
      <protection hidden="1"/>
    </xf>
    <xf numFmtId="0" fontId="19" fillId="34" borderId="33" xfId="0" applyFont="1" applyFill="1" applyBorder="1" applyAlignment="1" applyProtection="1">
      <alignment horizontal="center" vertical="center" wrapText="1"/>
      <protection hidden="1"/>
    </xf>
    <xf numFmtId="0" fontId="19" fillId="34" borderId="34" xfId="0" applyFont="1" applyFill="1" applyBorder="1" applyAlignment="1" applyProtection="1">
      <alignment horizontal="center" vertical="center" wrapText="1"/>
      <protection hidden="1"/>
    </xf>
    <xf numFmtId="0" fontId="19" fillId="34" borderId="23" xfId="0" applyFont="1" applyFill="1" applyBorder="1" applyAlignment="1" applyProtection="1">
      <alignment horizontal="center" vertical="center" wrapText="1"/>
      <protection hidden="1"/>
    </xf>
    <xf numFmtId="0" fontId="19" fillId="34" borderId="11" xfId="0" applyFont="1" applyFill="1" applyBorder="1" applyAlignment="1" applyProtection="1">
      <alignment horizontal="center" vertical="center" wrapText="1"/>
      <protection hidden="1"/>
    </xf>
    <xf numFmtId="0" fontId="19" fillId="34" borderId="52" xfId="0" applyFont="1" applyFill="1" applyBorder="1" applyAlignment="1" applyProtection="1">
      <alignment horizontal="center" vertical="center" wrapText="1"/>
      <protection hidden="1"/>
    </xf>
    <xf numFmtId="0" fontId="19" fillId="34" borderId="66" xfId="0" applyFont="1" applyFill="1" applyBorder="1" applyAlignment="1" applyProtection="1">
      <alignment horizontal="center" vertical="center" wrapText="1"/>
      <protection hidden="1"/>
    </xf>
    <xf numFmtId="0" fontId="19" fillId="34" borderId="36" xfId="0" applyFont="1" applyFill="1" applyBorder="1" applyAlignment="1" applyProtection="1">
      <alignment horizontal="center" vertical="center" wrapText="1"/>
      <protection hidden="1"/>
    </xf>
    <xf numFmtId="0" fontId="19" fillId="34" borderId="14" xfId="0" applyFont="1" applyFill="1" applyBorder="1" applyAlignment="1" applyProtection="1">
      <alignment horizontal="center" vertical="center" wrapText="1"/>
      <protection hidden="1"/>
    </xf>
    <xf numFmtId="0" fontId="19" fillId="34" borderId="10" xfId="0" applyFont="1" applyFill="1" applyBorder="1" applyAlignment="1" applyProtection="1">
      <alignment horizontal="center" vertical="center" wrapText="1"/>
      <protection hidden="1"/>
    </xf>
    <xf numFmtId="0" fontId="22" fillId="34" borderId="13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99"/>
                </a:solidFill>
                <a:latin typeface="Arial Cyr"/>
                <a:ea typeface="Arial Cyr"/>
                <a:cs typeface="Arial Cyr"/>
              </a:rPr>
              <a:t>Качество дошкольного образования по 3 компонентам
2010 год</a:t>
            </a:r>
          </a:p>
        </c:rich>
      </c:tx>
      <c:layout>
        <c:manualLayout>
          <c:xMode val="factor"/>
          <c:yMode val="factor"/>
          <c:x val="0.013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075"/>
          <c:y val="0.33575"/>
          <c:w val="0.39175"/>
          <c:h val="0.614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'Титульный лист'!$B$26:$D$27</c:f>
              <c:multiLvlStrCache>
                <c:ptCount val="3"/>
                <c:lvl>
                  <c:pt idx="0">
                    <c:v>интеллектуальные способности</c:v>
                  </c:pt>
                  <c:pt idx="1">
                    <c:v>предпосылки учебной деятельности</c:v>
                  </c:pt>
                  <c:pt idx="2">
                    <c:v>социальное развитие</c:v>
                  </c:pt>
                </c:lvl>
              </c:multiLvlStrCache>
            </c:multiLvlStrRef>
          </c:cat>
          <c:val>
            <c:numRef>
              <c:f>'Титульный лист'!$B$28:$D$28</c:f>
              <c:numCache>
                <c:ptCount val="3"/>
                <c:pt idx="0">
                  <c:v>0.8571428571428571</c:v>
                </c:pt>
                <c:pt idx="1">
                  <c:v>0.9940476190476191</c:v>
                </c:pt>
                <c:pt idx="2">
                  <c:v>0.8982843137254902</c:v>
                </c:pt>
              </c:numCache>
            </c:numRef>
          </c:val>
        </c:ser>
        <c:axId val="12095458"/>
        <c:axId val="41750259"/>
      </c:radarChart>
      <c:catAx>
        <c:axId val="12095458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99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750259"/>
        <c:crosses val="autoZero"/>
        <c:auto val="0"/>
        <c:lblOffset val="100"/>
        <c:tickLblSkip val="1"/>
        <c:noMultiLvlLbl val="0"/>
      </c:catAx>
      <c:valAx>
        <c:axId val="41750259"/>
        <c:scaling>
          <c:orientation val="minMax"/>
          <c:max val="1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095458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99"/>
                </a:solidFill>
                <a:latin typeface="Arial Cyr"/>
                <a:ea typeface="Arial Cyr"/>
                <a:cs typeface="Arial Cyr"/>
              </a:rPr>
              <a:t>Социалиальное развитие  дошкольников (по методике 1)
2010 год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75"/>
          <c:y val="0.18625"/>
          <c:w val="0.536"/>
          <c:h val="0.74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СР_результат!$C$3:$AF$3</c:f>
              <c:strCache>
                <c:ptCount val="30"/>
                <c:pt idx="0">
                  <c:v>Легко идет на контакт со взрослым </c:v>
                </c:pt>
                <c:pt idx="2">
                  <c:v>Включается в совместную деятельность со взрослыми </c:v>
                </c:pt>
                <c:pt idx="4">
                  <c:v>Выполняет требования взрослого</c:v>
                </c:pt>
                <c:pt idx="6">
                  <c:v>Учитывает в поведении оценку взрослого</c:v>
                </c:pt>
                <c:pt idx="8">
                  <c:v>Дружелюбен по отношению к сверстникам</c:v>
                </c:pt>
                <c:pt idx="10">
                  <c:v>Способен уступить, соблюдает правила</c:v>
                </c:pt>
                <c:pt idx="12">
                  <c:v>Понимает эмоциональное состояние других</c:v>
                </c:pt>
                <c:pt idx="14">
                  <c:v>Апеллирует к правилам и справедливости</c:v>
                </c:pt>
                <c:pt idx="16">
                  <c:v>Положительная самооценка</c:v>
                </c:pt>
                <c:pt idx="18">
                  <c:v>Проявляет уверенность</c:v>
                </c:pt>
                <c:pt idx="20">
                  <c:v>Считает себя любимым</c:v>
                </c:pt>
                <c:pt idx="22">
                  <c:v>Стремится к самостоятельности</c:v>
                </c:pt>
                <c:pt idx="24">
                  <c:v>Старается преодолеть трудности</c:v>
                </c:pt>
                <c:pt idx="26">
                  <c:v>Доводит начатое дело до конца</c:v>
                </c:pt>
                <c:pt idx="28">
                  <c:v>Стремиться к улучшению результатов своей деятельности</c:v>
                </c:pt>
              </c:strCache>
            </c:strRef>
          </c:cat>
          <c:val>
            <c:numRef>
              <c:f>СР_результат!$C$35:$AF$35</c:f>
              <c:numCache>
                <c:ptCount val="30"/>
                <c:pt idx="0">
                  <c:v>0.9583333333333334</c:v>
                </c:pt>
                <c:pt idx="1">
                  <c:v>0.9166666666666666</c:v>
                </c:pt>
                <c:pt idx="2">
                  <c:v>0.9583333333333334</c:v>
                </c:pt>
                <c:pt idx="3">
                  <c:v>0.8333333333333334</c:v>
                </c:pt>
                <c:pt idx="4">
                  <c:v>0.9583333333333334</c:v>
                </c:pt>
                <c:pt idx="5">
                  <c:v>0.7083333333333334</c:v>
                </c:pt>
                <c:pt idx="6">
                  <c:v>0.9166666666666666</c:v>
                </c:pt>
                <c:pt idx="7">
                  <c:v>0.8333333333333334</c:v>
                </c:pt>
                <c:pt idx="8">
                  <c:v>0.9166666666666666</c:v>
                </c:pt>
                <c:pt idx="9">
                  <c:v>1</c:v>
                </c:pt>
                <c:pt idx="10">
                  <c:v>0.7916666666666666</c:v>
                </c:pt>
                <c:pt idx="11">
                  <c:v>0.7916666666666666</c:v>
                </c:pt>
                <c:pt idx="12">
                  <c:v>0.9583333333333334</c:v>
                </c:pt>
                <c:pt idx="13">
                  <c:v>0.9583333333333334</c:v>
                </c:pt>
                <c:pt idx="14">
                  <c:v>1</c:v>
                </c:pt>
                <c:pt idx="15">
                  <c:v>0.9166666666666666</c:v>
                </c:pt>
                <c:pt idx="16">
                  <c:v>1</c:v>
                </c:pt>
                <c:pt idx="17">
                  <c:v>0.875</c:v>
                </c:pt>
                <c:pt idx="18">
                  <c:v>0.9166666666666666</c:v>
                </c:pt>
                <c:pt idx="19">
                  <c:v>0.6666666666666666</c:v>
                </c:pt>
                <c:pt idx="20">
                  <c:v>1</c:v>
                </c:pt>
                <c:pt idx="21">
                  <c:v>0.75</c:v>
                </c:pt>
                <c:pt idx="22">
                  <c:v>0.9583333333333334</c:v>
                </c:pt>
                <c:pt idx="23">
                  <c:v>0.75</c:v>
                </c:pt>
                <c:pt idx="24">
                  <c:v>1</c:v>
                </c:pt>
                <c:pt idx="25">
                  <c:v>0.8333333333333334</c:v>
                </c:pt>
                <c:pt idx="26">
                  <c:v>0.8333333333333334</c:v>
                </c:pt>
                <c:pt idx="27">
                  <c:v>0.7083333333333334</c:v>
                </c:pt>
                <c:pt idx="28">
                  <c:v>1</c:v>
                </c:pt>
                <c:pt idx="29">
                  <c:v>0.9583333333333334</c:v>
                </c:pt>
              </c:numCache>
            </c:numRef>
          </c:val>
        </c:ser>
        <c:axId val="40208012"/>
        <c:axId val="26327789"/>
      </c:radarChart>
      <c:catAx>
        <c:axId val="40208012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333399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327789"/>
        <c:crosses val="autoZero"/>
        <c:auto val="0"/>
        <c:lblOffset val="100"/>
        <c:tickLblSkip val="1"/>
        <c:noMultiLvlLbl val="0"/>
      </c:catAx>
      <c:valAx>
        <c:axId val="26327789"/>
        <c:scaling>
          <c:orientation val="minMax"/>
          <c:max val="1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208012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99"/>
                </a:solidFill>
                <a:latin typeface="Arial Cyr"/>
                <a:ea typeface="Arial Cyr"/>
                <a:cs typeface="Arial Cyr"/>
              </a:rPr>
              <a:t>Социализация дошкольников (по методике 2)
2010 год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725"/>
          <c:y val="0.19525"/>
          <c:w val="0.44"/>
          <c:h val="0.715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СР_результат!$AG$4:$AJ$4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СР_результат!$AG$35:$AJ$35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0.9583333333333334</c:v>
                </c:pt>
                <c:pt idx="3">
                  <c:v>0.9166666666666666</c:v>
                </c:pt>
              </c:numCache>
            </c:numRef>
          </c:val>
        </c:ser>
        <c:axId val="35623510"/>
        <c:axId val="52176135"/>
      </c:radarChart>
      <c:catAx>
        <c:axId val="3562351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176135"/>
        <c:crosses val="autoZero"/>
        <c:auto val="0"/>
        <c:lblOffset val="100"/>
        <c:tickLblSkip val="1"/>
        <c:noMultiLvlLbl val="0"/>
      </c:catAx>
      <c:valAx>
        <c:axId val="521761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623510"/>
        <c:crossesAt val="1"/>
        <c:crossBetween val="between"/>
        <c:dispUnits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99"/>
                </a:solidFill>
                <a:latin typeface="Arial Cyr"/>
                <a:ea typeface="Arial Cyr"/>
                <a:cs typeface="Arial Cyr"/>
              </a:rPr>
              <a:t>Социализация  дошкольников (по блокам)
2010 год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18"/>
          <c:w val="0.92425"/>
          <c:h val="0.66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СР_результат!$C$42:$G$42</c:f>
              <c:strCache>
                <c:ptCount val="5"/>
                <c:pt idx="0">
                  <c:v>отношение к взрослым</c:v>
                </c:pt>
                <c:pt idx="1">
                  <c:v>Отношение со сверстниками</c:v>
                </c:pt>
                <c:pt idx="2">
                  <c:v>Отношение к себе</c:v>
                </c:pt>
                <c:pt idx="3">
                  <c:v>Отношение к деятельности</c:v>
                </c:pt>
                <c:pt idx="4">
                  <c:v>Сотрудничество со сверстниками</c:v>
                </c:pt>
              </c:strCache>
            </c:strRef>
          </c:cat>
          <c:val>
            <c:numRef>
              <c:f>СР_результат!$C$43:$G$43</c:f>
              <c:numCache>
                <c:ptCount val="5"/>
                <c:pt idx="0">
                  <c:v>0.8854166666666666</c:v>
                </c:pt>
                <c:pt idx="1">
                  <c:v>0.9166666666666666</c:v>
                </c:pt>
                <c:pt idx="2">
                  <c:v>0.8680555555555555</c:v>
                </c:pt>
                <c:pt idx="3">
                  <c:v>0.8802083333333333</c:v>
                </c:pt>
                <c:pt idx="4">
                  <c:v>0.96875</c:v>
                </c:pt>
              </c:numCache>
            </c:numRef>
          </c:val>
          <c:smooth val="0"/>
        </c:ser>
        <c:marker val="1"/>
        <c:axId val="66932032"/>
        <c:axId val="65517377"/>
      </c:lineChart>
      <c:catAx>
        <c:axId val="66932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517377"/>
        <c:crosses val="autoZero"/>
        <c:auto val="1"/>
        <c:lblOffset val="100"/>
        <c:tickLblSkip val="1"/>
        <c:noMultiLvlLbl val="0"/>
      </c:catAx>
      <c:valAx>
        <c:axId val="65517377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932032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99"/>
                </a:solidFill>
                <a:latin typeface="Arial Cyr"/>
                <a:ea typeface="Arial Cyr"/>
                <a:cs typeface="Arial Cyr"/>
              </a:rPr>
              <a:t>Развитие интеллектуальных способностей дошкольников 
в разрезе заданий
2010 год</a:t>
            </a:r>
          </a:p>
        </c:rich>
      </c:tx>
      <c:layout>
        <c:manualLayout>
          <c:xMode val="factor"/>
          <c:yMode val="factor"/>
          <c:x val="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2995"/>
          <c:w val="0.95525"/>
          <c:h val="0.6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100000">
                  <a:srgbClr val="FFCC00"/>
                </a:gs>
              </a:gsLst>
              <a:path path="rect">
                <a:fillToRect r="100000" b="100000"/>
              </a:path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'Титульный лист'!$A$32:$G$32</c:f>
              <c:strCache>
                <c:ptCount val="7"/>
                <c:pt idx="0">
                  <c:v>1</c:v>
                </c:pt>
                <c:pt idx="1">
                  <c:v>2 (субтест 1)</c:v>
                </c:pt>
                <c:pt idx="2">
                  <c:v>2 (субтест 2)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strCache>
            </c:strRef>
          </c:cat>
          <c:val>
            <c:numRef>
              <c:f>'Титульный лист'!$A$33:$G$33</c:f>
              <c:numCache>
                <c:ptCount val="7"/>
                <c:pt idx="0">
                  <c:v>0.7916666666666666</c:v>
                </c:pt>
                <c:pt idx="1">
                  <c:v>0.875</c:v>
                </c:pt>
                <c:pt idx="2">
                  <c:v>0.9166666666666666</c:v>
                </c:pt>
                <c:pt idx="3">
                  <c:v>0.9166666666666666</c:v>
                </c:pt>
                <c:pt idx="4">
                  <c:v>0.8333333333333334</c:v>
                </c:pt>
                <c:pt idx="5">
                  <c:v>0.7916666666666666</c:v>
                </c:pt>
                <c:pt idx="6">
                  <c:v>0.875</c:v>
                </c:pt>
              </c:numCache>
            </c:numRef>
          </c:val>
        </c:ser>
        <c:axId val="52785482"/>
        <c:axId val="5307291"/>
      </c:barChart>
      <c:catAx>
        <c:axId val="52785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07291"/>
        <c:crosses val="autoZero"/>
        <c:auto val="1"/>
        <c:lblOffset val="100"/>
        <c:tickLblSkip val="1"/>
        <c:noMultiLvlLbl val="0"/>
      </c:catAx>
      <c:valAx>
        <c:axId val="5307291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7854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99"/>
                </a:solidFill>
                <a:latin typeface="Arial Cyr"/>
                <a:ea typeface="Arial Cyr"/>
                <a:cs typeface="Arial Cyr"/>
              </a:rPr>
              <a:t>Развитие предпосылок учебной деятельности дошкольников в разрезе заданий
2010 год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2985"/>
          <c:w val="0.9552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path path="rect">
                <a:fillToRect r="100000" b="100000"/>
              </a:path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'Титульный лист'!$A$38:$G$38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Самооценка</c:v>
                </c:pt>
              </c:strCache>
            </c:strRef>
          </c:cat>
          <c:val>
            <c:numRef>
              <c:f>'Титульный лист'!$A$39:$G$39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0.9583333333333334</c:v>
                </c:pt>
                <c:pt idx="6">
                  <c:v>1</c:v>
                </c:pt>
              </c:numCache>
            </c:numRef>
          </c:val>
        </c:ser>
        <c:axId val="47765620"/>
        <c:axId val="27237397"/>
      </c:barChart>
      <c:catAx>
        <c:axId val="47765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237397"/>
        <c:crosses val="autoZero"/>
        <c:auto val="1"/>
        <c:lblOffset val="100"/>
        <c:tickLblSkip val="1"/>
        <c:noMultiLvlLbl val="0"/>
      </c:catAx>
      <c:valAx>
        <c:axId val="27237397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7656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99"/>
                </a:solidFill>
                <a:latin typeface="Arial Cyr"/>
                <a:ea typeface="Arial Cyr"/>
                <a:cs typeface="Arial Cyr"/>
              </a:rPr>
              <a:t>Социальное развитие дошкольников в разрезе блоков
2010 год</a:t>
            </a:r>
          </a:p>
        </c:rich>
      </c:tx>
      <c:layout>
        <c:manualLayout>
          <c:xMode val="factor"/>
          <c:yMode val="factor"/>
          <c:x val="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8775"/>
          <c:w val="0.95525"/>
          <c:h val="0.78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8000"/>
                </a:gs>
                <a:gs pos="100000">
                  <a:srgbClr val="339966"/>
                </a:gs>
              </a:gsLst>
              <a:path path="rect">
                <a:fillToRect r="100000" b="100000"/>
              </a:path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'Титульный лист'!$A$42:$E$42</c:f>
              <c:strCache>
                <c:ptCount val="5"/>
                <c:pt idx="0">
                  <c:v>Отношение к взрослым</c:v>
                </c:pt>
                <c:pt idx="1">
                  <c:v>Отношения со сверстниками</c:v>
                </c:pt>
                <c:pt idx="2">
                  <c:v>Отношение к себе</c:v>
                </c:pt>
                <c:pt idx="3">
                  <c:v>Отношение к деятельности</c:v>
                </c:pt>
                <c:pt idx="4">
                  <c:v>Сотрудничество со сверстниками</c:v>
                </c:pt>
              </c:strCache>
            </c:strRef>
          </c:cat>
          <c:val>
            <c:numRef>
              <c:f>'Титульный лист'!$A$43:$E$43</c:f>
              <c:numCache>
                <c:ptCount val="5"/>
                <c:pt idx="0">
                  <c:v>0.8854166666666666</c:v>
                </c:pt>
                <c:pt idx="1">
                  <c:v>0.9166666666666666</c:v>
                </c:pt>
                <c:pt idx="2">
                  <c:v>0.8680555555555555</c:v>
                </c:pt>
                <c:pt idx="3">
                  <c:v>0.8802083333333333</c:v>
                </c:pt>
                <c:pt idx="4">
                  <c:v>0.96875</c:v>
                </c:pt>
              </c:numCache>
            </c:numRef>
          </c:val>
        </c:ser>
        <c:axId val="43809982"/>
        <c:axId val="58745519"/>
      </c:barChart>
      <c:catAx>
        <c:axId val="43809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745519"/>
        <c:crosses val="autoZero"/>
        <c:auto val="1"/>
        <c:lblOffset val="100"/>
        <c:tickLblSkip val="1"/>
        <c:noMultiLvlLbl val="0"/>
      </c:catAx>
      <c:valAx>
        <c:axId val="58745519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8099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99"/>
                </a:solidFill>
                <a:latin typeface="Arial Cyr"/>
                <a:ea typeface="Arial Cyr"/>
                <a:cs typeface="Arial Cyr"/>
              </a:rPr>
              <a:t>Интеллектуальные способности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9725"/>
          <c:y val="0.32425"/>
          <c:w val="0.80175"/>
          <c:h val="0.45875"/>
        </c:manualLayout>
      </c:layout>
      <c:pie3DChart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333399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ИР!$D$42:$F$42</c:f>
            </c:strRef>
          </c:cat>
          <c:val>
            <c:numRef>
              <c:f>ИР!$D$43:$F$43</c:f>
            </c:numRef>
          </c:val>
        </c:ser>
        <c:firstSliceAng val="2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505"/>
          <c:w val="0.98925"/>
          <c:h val="0.14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333399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99"/>
                </a:solidFill>
                <a:latin typeface="Arial Cyr"/>
                <a:ea typeface="Arial Cyr"/>
                <a:cs typeface="Arial Cyr"/>
              </a:rPr>
              <a:t>Предпосылки учебной деятельности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1075"/>
          <c:y val="0.32825"/>
          <c:w val="0.7805"/>
          <c:h val="0.4405"/>
        </c:manualLayout>
      </c:layout>
      <c:pie3DChart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333399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ПУД!$D$39:$F$39</c:f>
            </c:strRef>
          </c:cat>
          <c:val>
            <c:numRef>
              <c:f>ПУД!$D$40:$F$40</c:f>
            </c:numRef>
          </c:val>
        </c:ser>
        <c:firstSliceAng val="2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41"/>
          <c:w val="0.98925"/>
          <c:h val="0.15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333399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17</xdr:row>
      <xdr:rowOff>0</xdr:rowOff>
    </xdr:to>
    <xdr:graphicFrame>
      <xdr:nvGraphicFramePr>
        <xdr:cNvPr id="1" name="Chart 2"/>
        <xdr:cNvGraphicFramePr/>
      </xdr:nvGraphicFramePr>
      <xdr:xfrm>
        <a:off x="0" y="0"/>
        <a:ext cx="48006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41</xdr:row>
      <xdr:rowOff>85725</xdr:rowOff>
    </xdr:to>
    <xdr:graphicFrame>
      <xdr:nvGraphicFramePr>
        <xdr:cNvPr id="2" name="Chart 9"/>
        <xdr:cNvGraphicFramePr/>
      </xdr:nvGraphicFramePr>
      <xdr:xfrm>
        <a:off x="0" y="2752725"/>
        <a:ext cx="6172200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8</xdr:col>
      <xdr:colOff>676275</xdr:colOff>
      <xdr:row>77</xdr:row>
      <xdr:rowOff>0</xdr:rowOff>
    </xdr:to>
    <xdr:graphicFrame>
      <xdr:nvGraphicFramePr>
        <xdr:cNvPr id="3" name="Chart 10"/>
        <xdr:cNvGraphicFramePr/>
      </xdr:nvGraphicFramePr>
      <xdr:xfrm>
        <a:off x="0" y="9067800"/>
        <a:ext cx="616267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9</xdr:col>
      <xdr:colOff>9525</xdr:colOff>
      <xdr:row>102</xdr:row>
      <xdr:rowOff>0</xdr:rowOff>
    </xdr:to>
    <xdr:graphicFrame>
      <xdr:nvGraphicFramePr>
        <xdr:cNvPr id="4" name="Chart 12"/>
        <xdr:cNvGraphicFramePr/>
      </xdr:nvGraphicFramePr>
      <xdr:xfrm>
        <a:off x="0" y="12468225"/>
        <a:ext cx="6181725" cy="4048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676275</xdr:colOff>
      <xdr:row>0</xdr:row>
      <xdr:rowOff>0</xdr:rowOff>
    </xdr:from>
    <xdr:to>
      <xdr:col>16</xdr:col>
      <xdr:colOff>66675</xdr:colOff>
      <xdr:row>15</xdr:row>
      <xdr:rowOff>9525</xdr:rowOff>
    </xdr:to>
    <xdr:graphicFrame>
      <xdr:nvGraphicFramePr>
        <xdr:cNvPr id="5" name="Chart 13"/>
        <xdr:cNvGraphicFramePr/>
      </xdr:nvGraphicFramePr>
      <xdr:xfrm>
        <a:off x="6162675" y="0"/>
        <a:ext cx="4943475" cy="2438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676275</xdr:colOff>
      <xdr:row>15</xdr:row>
      <xdr:rowOff>9525</xdr:rowOff>
    </xdr:from>
    <xdr:to>
      <xdr:col>16</xdr:col>
      <xdr:colOff>76200</xdr:colOff>
      <xdr:row>30</xdr:row>
      <xdr:rowOff>28575</xdr:rowOff>
    </xdr:to>
    <xdr:graphicFrame>
      <xdr:nvGraphicFramePr>
        <xdr:cNvPr id="6" name="Chart 14"/>
        <xdr:cNvGraphicFramePr/>
      </xdr:nvGraphicFramePr>
      <xdr:xfrm>
        <a:off x="6162675" y="2438400"/>
        <a:ext cx="4953000" cy="2447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676275</xdr:colOff>
      <xdr:row>30</xdr:row>
      <xdr:rowOff>19050</xdr:rowOff>
    </xdr:from>
    <xdr:to>
      <xdr:col>16</xdr:col>
      <xdr:colOff>76200</xdr:colOff>
      <xdr:row>49</xdr:row>
      <xdr:rowOff>123825</xdr:rowOff>
    </xdr:to>
    <xdr:graphicFrame>
      <xdr:nvGraphicFramePr>
        <xdr:cNvPr id="7" name="Chart 15"/>
        <xdr:cNvGraphicFramePr/>
      </xdr:nvGraphicFramePr>
      <xdr:xfrm>
        <a:off x="6162675" y="4876800"/>
        <a:ext cx="4953000" cy="3181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333375</xdr:colOff>
      <xdr:row>11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30765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</xdr:row>
      <xdr:rowOff>152400</xdr:rowOff>
    </xdr:from>
    <xdr:to>
      <xdr:col>4</xdr:col>
      <xdr:colOff>333375</xdr:colOff>
      <xdr:row>23</xdr:row>
      <xdr:rowOff>152400</xdr:rowOff>
    </xdr:to>
    <xdr:graphicFrame>
      <xdr:nvGraphicFramePr>
        <xdr:cNvPr id="2" name="Chart 2"/>
        <xdr:cNvGraphicFramePr/>
      </xdr:nvGraphicFramePr>
      <xdr:xfrm>
        <a:off x="0" y="1933575"/>
        <a:ext cx="3076575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E74"/>
  <sheetViews>
    <sheetView tabSelected="1" zoomScalePageLayoutView="0" workbookViewId="0" topLeftCell="A1">
      <selection activeCell="B9" sqref="B9:F9"/>
    </sheetView>
  </sheetViews>
  <sheetFormatPr defaultColWidth="9.00390625" defaultRowHeight="12.75" customHeight="1"/>
  <cols>
    <col min="1" max="6" width="19.125" style="22" customWidth="1"/>
    <col min="7" max="7" width="19.125" style="23" customWidth="1"/>
    <col min="8" max="8" width="16.75390625" style="6" customWidth="1"/>
    <col min="9" max="9" width="11.25390625" style="6" customWidth="1"/>
    <col min="10" max="10" width="13.25390625" style="6" customWidth="1"/>
    <col min="11" max="11" width="47.625" style="6" customWidth="1"/>
    <col min="12" max="12" width="11.00390625" style="23" customWidth="1"/>
    <col min="13" max="13" width="13.125" style="23" customWidth="1"/>
    <col min="14" max="14" width="12.75390625" style="4" customWidth="1"/>
    <col min="15" max="15" width="10.00390625" style="22" customWidth="1"/>
    <col min="16" max="16" width="12.375" style="22" customWidth="1"/>
    <col min="17" max="17" width="15.375" style="22" customWidth="1"/>
    <col min="18" max="18" width="11.25390625" style="22" customWidth="1"/>
    <col min="19" max="19" width="13.375" style="22" customWidth="1"/>
    <col min="20" max="20" width="13.25390625" style="22" customWidth="1"/>
    <col min="21" max="21" width="14.25390625" style="22" customWidth="1"/>
    <col min="22" max="16384" width="9.125" style="22" customWidth="1"/>
  </cols>
  <sheetData>
    <row r="1" spans="1:15" ht="19.5" customHeight="1">
      <c r="A1" s="162" t="s">
        <v>31</v>
      </c>
      <c r="B1" s="162"/>
      <c r="C1" s="162"/>
      <c r="D1" s="162"/>
      <c r="E1" s="162"/>
      <c r="F1" s="162"/>
      <c r="G1" s="66"/>
      <c r="H1" s="66"/>
      <c r="I1" s="66"/>
      <c r="J1" s="66"/>
      <c r="K1" s="66"/>
      <c r="L1" s="66"/>
      <c r="M1" s="66"/>
      <c r="N1" s="66"/>
      <c r="O1" s="66"/>
    </row>
    <row r="2" spans="7:13" s="4" customFormat="1" ht="12.75" customHeight="1">
      <c r="G2" s="23"/>
      <c r="H2" s="6"/>
      <c r="I2" s="6"/>
      <c r="J2" s="6"/>
      <c r="K2" s="6"/>
      <c r="L2" s="23"/>
      <c r="M2" s="23"/>
    </row>
    <row r="3" spans="7:13" s="4" customFormat="1" ht="12.75" customHeight="1">
      <c r="G3" s="5"/>
      <c r="H3" s="6"/>
      <c r="I3" s="6"/>
      <c r="J3" s="6"/>
      <c r="K3" s="6"/>
      <c r="L3" s="5"/>
      <c r="M3" s="5"/>
    </row>
    <row r="4" spans="1:31" s="13" customFormat="1" ht="12.75" customHeight="1">
      <c r="A4" s="7" t="s">
        <v>11</v>
      </c>
      <c r="B4" s="166" t="s">
        <v>118</v>
      </c>
      <c r="C4" s="166"/>
      <c r="D4" s="166"/>
      <c r="E4" s="166"/>
      <c r="F4" s="166"/>
      <c r="G4" s="8"/>
      <c r="H4" s="6" t="s">
        <v>27</v>
      </c>
      <c r="I4" s="9"/>
      <c r="J4" s="9"/>
      <c r="K4" s="9"/>
      <c r="L4" s="8"/>
      <c r="M4" s="8"/>
      <c r="N4" s="8"/>
      <c r="O4" s="10"/>
      <c r="P4" s="11"/>
      <c r="Q4" s="12"/>
      <c r="R4" s="12"/>
      <c r="S4" s="12"/>
      <c r="T4" s="12"/>
      <c r="U4" s="12"/>
      <c r="V4" s="11"/>
      <c r="W4" s="12"/>
      <c r="X4" s="12"/>
      <c r="Y4" s="12"/>
      <c r="Z4" s="12"/>
      <c r="AA4" s="12"/>
      <c r="AB4" s="10"/>
      <c r="AC4" s="10"/>
      <c r="AD4" s="10"/>
      <c r="AE4" s="10"/>
    </row>
    <row r="5" spans="1:31" s="13" customFormat="1" ht="12.75" customHeight="1">
      <c r="A5" s="7" t="s">
        <v>25</v>
      </c>
      <c r="B5" s="166" t="s">
        <v>117</v>
      </c>
      <c r="C5" s="166"/>
      <c r="D5" s="166"/>
      <c r="E5" s="166"/>
      <c r="F5" s="166"/>
      <c r="G5" s="8"/>
      <c r="H5" s="6" t="s">
        <v>32</v>
      </c>
      <c r="I5" s="9"/>
      <c r="J5" s="9"/>
      <c r="K5" s="9"/>
      <c r="L5" s="8"/>
      <c r="M5" s="8"/>
      <c r="N5" s="8"/>
      <c r="O5" s="10"/>
      <c r="P5" s="11"/>
      <c r="Q5" s="12"/>
      <c r="R5" s="12"/>
      <c r="S5" s="12"/>
      <c r="T5" s="12"/>
      <c r="U5" s="12"/>
      <c r="V5" s="11"/>
      <c r="W5" s="12"/>
      <c r="X5" s="12"/>
      <c r="Y5" s="12"/>
      <c r="Z5" s="12"/>
      <c r="AA5" s="12"/>
      <c r="AB5" s="10"/>
      <c r="AC5" s="10"/>
      <c r="AD5" s="10"/>
      <c r="AE5" s="10"/>
    </row>
    <row r="6" spans="1:31" s="13" customFormat="1" ht="12.75" customHeight="1">
      <c r="A6" s="7" t="s">
        <v>12</v>
      </c>
      <c r="B6" s="166" t="s">
        <v>119</v>
      </c>
      <c r="C6" s="166"/>
      <c r="D6" s="166"/>
      <c r="E6" s="166"/>
      <c r="F6" s="166"/>
      <c r="G6" s="8"/>
      <c r="H6" s="6" t="s">
        <v>26</v>
      </c>
      <c r="I6" s="9"/>
      <c r="J6" s="9"/>
      <c r="K6" s="9"/>
      <c r="L6" s="8"/>
      <c r="M6" s="8"/>
      <c r="N6" s="8"/>
      <c r="O6" s="10"/>
      <c r="P6" s="11"/>
      <c r="Q6" s="12"/>
      <c r="R6" s="12"/>
      <c r="S6" s="12"/>
      <c r="T6" s="12"/>
      <c r="U6" s="12"/>
      <c r="V6" s="11"/>
      <c r="W6" s="12"/>
      <c r="X6" s="12"/>
      <c r="Y6" s="12"/>
      <c r="Z6" s="12"/>
      <c r="AA6" s="12"/>
      <c r="AB6" s="10"/>
      <c r="AC6" s="10"/>
      <c r="AD6" s="10"/>
      <c r="AE6" s="10"/>
    </row>
    <row r="7" spans="1:27" s="13" customFormat="1" ht="12.75" customHeight="1">
      <c r="A7" s="14" t="s">
        <v>13</v>
      </c>
      <c r="B7" s="167" t="s">
        <v>27</v>
      </c>
      <c r="C7" s="167"/>
      <c r="D7" s="167"/>
      <c r="E7" s="167"/>
      <c r="F7" s="167"/>
      <c r="G7" s="15"/>
      <c r="H7" s="16" t="s">
        <v>33</v>
      </c>
      <c r="I7" s="17"/>
      <c r="J7" s="17"/>
      <c r="K7" s="18"/>
      <c r="L7" s="12"/>
      <c r="M7" s="12"/>
      <c r="N7" s="12"/>
      <c r="O7" s="12"/>
      <c r="P7" s="12"/>
      <c r="Q7" s="4"/>
      <c r="R7" s="10"/>
      <c r="S7" s="10"/>
      <c r="T7" s="10"/>
      <c r="U7" s="10"/>
      <c r="V7" s="12"/>
      <c r="W7" s="4"/>
      <c r="X7" s="10"/>
      <c r="Y7" s="10"/>
      <c r="Z7" s="10"/>
      <c r="AA7" s="10"/>
    </row>
    <row r="8" spans="7:13" s="4" customFormat="1" ht="12.75" customHeight="1">
      <c r="G8" s="18"/>
      <c r="H8" s="6" t="s">
        <v>34</v>
      </c>
      <c r="I8" s="18"/>
      <c r="J8" s="18"/>
      <c r="K8" s="18"/>
      <c r="L8" s="19"/>
      <c r="M8" s="19"/>
    </row>
    <row r="9" spans="1:13" ht="12.75" customHeight="1">
      <c r="A9" s="7" t="s">
        <v>14</v>
      </c>
      <c r="B9" s="168" t="s">
        <v>123</v>
      </c>
      <c r="C9" s="169"/>
      <c r="D9" s="169"/>
      <c r="E9" s="169"/>
      <c r="F9" s="170"/>
      <c r="G9" s="20"/>
      <c r="H9" s="21" t="s">
        <v>35</v>
      </c>
      <c r="I9" s="18"/>
      <c r="J9" s="18"/>
      <c r="K9" s="18"/>
      <c r="L9" s="19"/>
      <c r="M9" s="19"/>
    </row>
    <row r="10" spans="7:13" s="4" customFormat="1" ht="12.75" customHeight="1">
      <c r="G10" s="23"/>
      <c r="H10" s="6"/>
      <c r="I10" s="6"/>
      <c r="J10" s="6"/>
      <c r="K10" s="6"/>
      <c r="L10" s="23"/>
      <c r="M10" s="23"/>
    </row>
    <row r="11" spans="1:29" s="13" customFormat="1" ht="12.75" customHeight="1">
      <c r="A11" s="183" t="s">
        <v>16</v>
      </c>
      <c r="B11" s="184"/>
      <c r="C11" s="171" t="s">
        <v>120</v>
      </c>
      <c r="D11" s="172"/>
      <c r="E11" s="24"/>
      <c r="G11" s="10"/>
      <c r="H11" s="25"/>
      <c r="I11" s="25"/>
      <c r="J11" s="25"/>
      <c r="K11" s="25"/>
      <c r="L11" s="12"/>
      <c r="M11" s="12"/>
      <c r="N11" s="12"/>
      <c r="O11" s="12"/>
      <c r="P11" s="12"/>
      <c r="Q11" s="12"/>
      <c r="R11" s="12"/>
      <c r="S11" s="12"/>
      <c r="T11" s="11"/>
      <c r="U11" s="12"/>
      <c r="V11" s="12"/>
      <c r="W11" s="12"/>
      <c r="X11" s="12"/>
      <c r="Y11" s="12"/>
      <c r="Z11" s="10"/>
      <c r="AA11" s="10"/>
      <c r="AB11" s="10"/>
      <c r="AC11" s="10"/>
    </row>
    <row r="12" spans="7:13" s="4" customFormat="1" ht="12.75" customHeight="1">
      <c r="G12" s="23"/>
      <c r="H12" s="6"/>
      <c r="I12" s="6"/>
      <c r="J12" s="6"/>
      <c r="K12" s="6"/>
      <c r="L12" s="23"/>
      <c r="M12" s="23"/>
    </row>
    <row r="13" spans="1:19" ht="12.75" customHeight="1">
      <c r="A13" s="173" t="s">
        <v>15</v>
      </c>
      <c r="B13" s="174"/>
      <c r="C13" s="2">
        <v>8</v>
      </c>
      <c r="D13" s="26"/>
      <c r="E13" s="4"/>
      <c r="F13" s="4"/>
      <c r="O13" s="4"/>
      <c r="P13" s="4"/>
      <c r="Q13" s="4"/>
      <c r="R13" s="4"/>
      <c r="S13" s="4"/>
    </row>
    <row r="14" spans="7:13" s="4" customFormat="1" ht="12.75" customHeight="1">
      <c r="G14" s="23"/>
      <c r="H14" s="6"/>
      <c r="I14" s="6"/>
      <c r="J14" s="6"/>
      <c r="K14" s="6"/>
      <c r="L14" s="23"/>
      <c r="M14" s="23"/>
    </row>
    <row r="15" spans="1:5" ht="12.75" customHeight="1">
      <c r="A15" s="179" t="s">
        <v>23</v>
      </c>
      <c r="B15" s="180"/>
      <c r="C15" s="180"/>
      <c r="D15" s="181"/>
      <c r="E15" s="27">
        <f>ИР!D43+ИР!E43+ИР!F43</f>
        <v>8</v>
      </c>
    </row>
    <row r="16" spans="7:13" s="4" customFormat="1" ht="12.75" customHeight="1">
      <c r="G16" s="23"/>
      <c r="H16" s="6"/>
      <c r="I16" s="6"/>
      <c r="J16" s="6"/>
      <c r="K16" s="6"/>
      <c r="L16" s="23"/>
      <c r="M16" s="23"/>
    </row>
    <row r="17" spans="1:31" s="13" customFormat="1" ht="12.75" customHeight="1">
      <c r="A17" s="28" t="s">
        <v>19</v>
      </c>
      <c r="B17" s="10"/>
      <c r="C17" s="10"/>
      <c r="D17" s="10"/>
      <c r="E17" s="10"/>
      <c r="F17" s="10"/>
      <c r="G17" s="10"/>
      <c r="H17" s="25"/>
      <c r="I17" s="25"/>
      <c r="J17" s="25"/>
      <c r="K17" s="29"/>
      <c r="L17" s="30"/>
      <c r="M17" s="30"/>
      <c r="N17" s="30"/>
      <c r="O17" s="10"/>
      <c r="P17" s="11"/>
      <c r="Q17" s="12"/>
      <c r="R17" s="12"/>
      <c r="S17" s="12"/>
      <c r="T17" s="12"/>
      <c r="U17" s="12"/>
      <c r="V17" s="11"/>
      <c r="W17" s="12"/>
      <c r="X17" s="12"/>
      <c r="Y17" s="12"/>
      <c r="Z17" s="12"/>
      <c r="AA17" s="12"/>
      <c r="AB17" s="10"/>
      <c r="AC17" s="10"/>
      <c r="AD17" s="10"/>
      <c r="AE17" s="10"/>
    </row>
    <row r="18" spans="1:29" s="13" customFormat="1" ht="12.75" customHeight="1">
      <c r="A18" s="31" t="s">
        <v>17</v>
      </c>
      <c r="B18" s="177" t="s">
        <v>121</v>
      </c>
      <c r="C18" s="178"/>
      <c r="D18" s="32"/>
      <c r="E18" s="33" t="s">
        <v>18</v>
      </c>
      <c r="F18" s="2" t="s">
        <v>122</v>
      </c>
      <c r="G18" s="34"/>
      <c r="H18" s="35"/>
      <c r="I18" s="36"/>
      <c r="J18" s="36"/>
      <c r="K18" s="36"/>
      <c r="L18" s="30"/>
      <c r="M18" s="10"/>
      <c r="N18" s="11"/>
      <c r="O18" s="12"/>
      <c r="P18" s="12"/>
      <c r="Q18" s="12"/>
      <c r="R18" s="12"/>
      <c r="S18" s="12"/>
      <c r="T18" s="11"/>
      <c r="U18" s="12"/>
      <c r="V18" s="12"/>
      <c r="W18" s="12"/>
      <c r="X18" s="12"/>
      <c r="Y18" s="12"/>
      <c r="Z18" s="10"/>
      <c r="AA18" s="10"/>
      <c r="AB18" s="10"/>
      <c r="AC18" s="10"/>
    </row>
    <row r="19" spans="1:27" s="10" customFormat="1" ht="12.75" customHeight="1">
      <c r="A19" s="37"/>
      <c r="B19" s="4"/>
      <c r="C19" s="4"/>
      <c r="D19" s="4"/>
      <c r="E19" s="4"/>
      <c r="F19" s="4"/>
      <c r="G19" s="23"/>
      <c r="H19" s="6"/>
      <c r="I19" s="6"/>
      <c r="J19" s="6"/>
      <c r="K19" s="36"/>
      <c r="L19" s="30"/>
      <c r="M19" s="30"/>
      <c r="N19" s="30"/>
      <c r="P19" s="11"/>
      <c r="Q19" s="12"/>
      <c r="R19" s="12"/>
      <c r="S19" s="12"/>
      <c r="T19" s="12"/>
      <c r="U19" s="12"/>
      <c r="V19" s="11"/>
      <c r="W19" s="12"/>
      <c r="X19" s="12"/>
      <c r="Y19" s="12"/>
      <c r="Z19" s="12"/>
      <c r="AA19" s="12"/>
    </row>
    <row r="20" spans="1:15" ht="12.75" customHeight="1">
      <c r="A20" s="28" t="s">
        <v>22</v>
      </c>
      <c r="B20" s="39"/>
      <c r="C20" s="28"/>
      <c r="D20" s="28"/>
      <c r="E20" s="40"/>
      <c r="F20" s="4"/>
      <c r="G20" s="38"/>
      <c r="L20" s="38"/>
      <c r="M20" s="38"/>
      <c r="O20" s="4"/>
    </row>
    <row r="21" spans="1:15" ht="12.75" customHeight="1">
      <c r="A21" s="176" t="s">
        <v>24</v>
      </c>
      <c r="B21" s="182"/>
      <c r="C21" s="3"/>
      <c r="D21" s="4"/>
      <c r="E21" s="4"/>
      <c r="F21" s="4"/>
      <c r="G21" s="38"/>
      <c r="L21" s="38"/>
      <c r="M21" s="38"/>
      <c r="O21" s="4"/>
    </row>
    <row r="22" spans="1:15" ht="12.75" customHeight="1">
      <c r="A22" s="175" t="s">
        <v>20</v>
      </c>
      <c r="B22" s="175"/>
      <c r="C22" s="3"/>
      <c r="D22" s="4"/>
      <c r="E22" s="4"/>
      <c r="F22" s="4"/>
      <c r="G22" s="38"/>
      <c r="L22" s="38"/>
      <c r="M22" s="38"/>
      <c r="O22" s="4"/>
    </row>
    <row r="23" spans="1:15" ht="12.75" customHeight="1">
      <c r="A23" s="176" t="s">
        <v>21</v>
      </c>
      <c r="B23" s="175"/>
      <c r="C23" s="3"/>
      <c r="D23" s="4"/>
      <c r="E23" s="4"/>
      <c r="F23" s="4"/>
      <c r="G23" s="38"/>
      <c r="L23" s="38"/>
      <c r="M23" s="38"/>
      <c r="O23" s="4"/>
    </row>
    <row r="24" spans="7:13" s="4" customFormat="1" ht="12.75" customHeight="1">
      <c r="G24" s="38"/>
      <c r="H24" s="6"/>
      <c r="I24" s="6"/>
      <c r="J24" s="6"/>
      <c r="K24" s="6"/>
      <c r="L24" s="38"/>
      <c r="M24" s="38"/>
    </row>
    <row r="25" spans="1:13" s="4" customFormat="1" ht="12.75" customHeight="1" thickBot="1">
      <c r="A25" s="165" t="s">
        <v>29</v>
      </c>
      <c r="B25" s="165"/>
      <c r="C25" s="165"/>
      <c r="D25" s="165"/>
      <c r="E25" s="163"/>
      <c r="F25" s="41"/>
      <c r="G25" s="42"/>
      <c r="H25" s="6"/>
      <c r="I25" s="6"/>
      <c r="J25" s="6"/>
      <c r="K25" s="6"/>
      <c r="L25" s="43"/>
      <c r="M25" s="43"/>
    </row>
    <row r="26" spans="1:14" ht="13.5" customHeight="1">
      <c r="A26" s="189"/>
      <c r="B26" s="160" t="s">
        <v>30</v>
      </c>
      <c r="C26" s="160" t="s">
        <v>115</v>
      </c>
      <c r="D26" s="160" t="s">
        <v>100</v>
      </c>
      <c r="E26" s="188"/>
      <c r="F26" s="4"/>
      <c r="G26" s="43"/>
      <c r="L26" s="44"/>
      <c r="M26" s="44"/>
      <c r="N26" s="22"/>
    </row>
    <row r="27" spans="1:11" s="47" customFormat="1" ht="26.25" customHeight="1" thickBot="1">
      <c r="A27" s="190"/>
      <c r="B27" s="161"/>
      <c r="C27" s="161"/>
      <c r="D27" s="161"/>
      <c r="E27" s="188"/>
      <c r="F27" s="45"/>
      <c r="G27" s="45"/>
      <c r="H27" s="46"/>
      <c r="I27" s="16"/>
      <c r="J27" s="16"/>
      <c r="K27" s="16"/>
    </row>
    <row r="28" spans="1:13" s="54" customFormat="1" ht="40.5" customHeight="1" thickBot="1">
      <c r="A28" s="48" t="s">
        <v>102</v>
      </c>
      <c r="B28" s="72">
        <f>ИР!J37</f>
        <v>0.8571428571428571</v>
      </c>
      <c r="C28" s="72">
        <f>ПУД!J34</f>
        <v>0.9940476190476191</v>
      </c>
      <c r="D28" s="72">
        <f>СР_результат!AM35</f>
        <v>0.8982843137254902</v>
      </c>
      <c r="E28" s="55"/>
      <c r="F28" s="49"/>
      <c r="G28" s="50"/>
      <c r="H28" s="51"/>
      <c r="I28" s="52"/>
      <c r="J28" s="52"/>
      <c r="K28" s="52"/>
      <c r="L28" s="53"/>
      <c r="M28" s="53"/>
    </row>
    <row r="29" spans="6:13" s="4" customFormat="1" ht="12.75" customHeight="1">
      <c r="F29" s="49"/>
      <c r="G29" s="23"/>
      <c r="H29" s="6"/>
      <c r="I29" s="6"/>
      <c r="J29" s="6"/>
      <c r="K29" s="6"/>
      <c r="L29" s="23"/>
      <c r="M29" s="23"/>
    </row>
    <row r="30" spans="1:13" s="4" customFormat="1" ht="12.75" customHeight="1" thickBot="1">
      <c r="A30" s="163"/>
      <c r="B30" s="163"/>
      <c r="C30" s="163"/>
      <c r="D30" s="163"/>
      <c r="F30" s="49"/>
      <c r="G30" s="23"/>
      <c r="H30" s="6"/>
      <c r="I30" s="6"/>
      <c r="J30" s="6"/>
      <c r="K30" s="6"/>
      <c r="L30" s="23"/>
      <c r="M30" s="23"/>
    </row>
    <row r="31" spans="1:8" ht="12.75" customHeight="1">
      <c r="A31" s="199" t="s">
        <v>116</v>
      </c>
      <c r="B31" s="200"/>
      <c r="C31" s="200"/>
      <c r="D31" s="200"/>
      <c r="E31" s="200"/>
      <c r="F31" s="200"/>
      <c r="G31" s="201"/>
      <c r="H31" s="191" t="s">
        <v>69</v>
      </c>
    </row>
    <row r="32" spans="1:8" ht="44.25" customHeight="1">
      <c r="A32" s="76">
        <v>1</v>
      </c>
      <c r="B32" s="77" t="s">
        <v>103</v>
      </c>
      <c r="C32" s="77" t="s">
        <v>104</v>
      </c>
      <c r="D32" s="77">
        <v>3</v>
      </c>
      <c r="E32" s="77">
        <v>4</v>
      </c>
      <c r="F32" s="77">
        <v>5</v>
      </c>
      <c r="G32" s="78">
        <v>6</v>
      </c>
      <c r="H32" s="192"/>
    </row>
    <row r="33" spans="1:8" ht="12.75" customHeight="1" thickBot="1">
      <c r="A33" s="79">
        <f>ИР!C37</f>
        <v>0.7916666666666666</v>
      </c>
      <c r="B33" s="79">
        <f>ИР!D37</f>
        <v>0.875</v>
      </c>
      <c r="C33" s="79">
        <f>ИР!E37</f>
        <v>0.9166666666666666</v>
      </c>
      <c r="D33" s="79">
        <f>ИР!F37</f>
        <v>0.9166666666666666</v>
      </c>
      <c r="E33" s="79">
        <f>ИР!G37</f>
        <v>0.8333333333333334</v>
      </c>
      <c r="F33" s="79">
        <f>ИР!H37</f>
        <v>0.7916666666666666</v>
      </c>
      <c r="G33" s="79">
        <f>ИР!I37</f>
        <v>0.875</v>
      </c>
      <c r="H33" s="81">
        <f>ИР!J37</f>
        <v>0.8571428571428571</v>
      </c>
    </row>
    <row r="34" spans="1:13" s="11" customFormat="1" ht="12.75" customHeight="1">
      <c r="A34" s="55"/>
      <c r="B34" s="55"/>
      <c r="C34" s="55"/>
      <c r="D34" s="55"/>
      <c r="F34" s="56"/>
      <c r="G34" s="19"/>
      <c r="H34" s="18"/>
      <c r="I34" s="18"/>
      <c r="J34" s="18"/>
      <c r="K34" s="18"/>
      <c r="L34" s="19"/>
      <c r="M34" s="19"/>
    </row>
    <row r="35" spans="1:13" s="11" customFormat="1" ht="12.75" customHeight="1" thickBot="1">
      <c r="A35" s="164"/>
      <c r="B35" s="164"/>
      <c r="C35" s="164"/>
      <c r="D35" s="164"/>
      <c r="E35" s="164"/>
      <c r="F35" s="164"/>
      <c r="G35" s="19"/>
      <c r="H35" s="18"/>
      <c r="I35" s="18"/>
      <c r="J35" s="18"/>
      <c r="K35" s="18"/>
      <c r="L35" s="19"/>
      <c r="M35" s="19"/>
    </row>
    <row r="36" spans="1:8" ht="12.75" customHeight="1" thickBot="1">
      <c r="A36" s="196" t="s">
        <v>105</v>
      </c>
      <c r="B36" s="197"/>
      <c r="C36" s="197"/>
      <c r="D36" s="197"/>
      <c r="E36" s="197"/>
      <c r="F36" s="197"/>
      <c r="G36" s="198"/>
      <c r="H36" s="160" t="s">
        <v>69</v>
      </c>
    </row>
    <row r="37" spans="1:8" ht="13.5" customHeight="1">
      <c r="A37" s="193" t="s">
        <v>36</v>
      </c>
      <c r="B37" s="194"/>
      <c r="C37" s="194"/>
      <c r="D37" s="194"/>
      <c r="E37" s="194"/>
      <c r="F37" s="195"/>
      <c r="G37" s="97" t="s">
        <v>37</v>
      </c>
      <c r="H37" s="161"/>
    </row>
    <row r="38" spans="1:8" ht="12.75" customHeight="1">
      <c r="A38" s="98">
        <v>1</v>
      </c>
      <c r="B38" s="99">
        <v>2</v>
      </c>
      <c r="C38" s="99">
        <v>3</v>
      </c>
      <c r="D38" s="99">
        <v>4</v>
      </c>
      <c r="E38" s="99">
        <v>5</v>
      </c>
      <c r="F38" s="100">
        <v>6</v>
      </c>
      <c r="G38" s="101" t="s">
        <v>97</v>
      </c>
      <c r="H38" s="161"/>
    </row>
    <row r="39" spans="1:8" ht="12.75" customHeight="1" thickBot="1">
      <c r="A39" s="79">
        <f>ПУД!C34</f>
        <v>1</v>
      </c>
      <c r="B39" s="79">
        <f>ПУД!D34</f>
        <v>1</v>
      </c>
      <c r="C39" s="79">
        <f>ПУД!E34</f>
        <v>1</v>
      </c>
      <c r="D39" s="79">
        <f>ПУД!F34</f>
        <v>1</v>
      </c>
      <c r="E39" s="79">
        <f>ПУД!G34</f>
        <v>1</v>
      </c>
      <c r="F39" s="79">
        <f>ПУД!H34</f>
        <v>0.9583333333333334</v>
      </c>
      <c r="G39" s="80">
        <f>ПУД!I34</f>
        <v>1</v>
      </c>
      <c r="H39" s="82">
        <f>ПУД!J34</f>
        <v>0.9940476190476191</v>
      </c>
    </row>
    <row r="40" spans="1:6" ht="12.75" customHeight="1" thickBot="1">
      <c r="A40" s="4"/>
      <c r="B40" s="4"/>
      <c r="C40" s="4"/>
      <c r="D40" s="4"/>
      <c r="E40" s="4"/>
      <c r="F40" s="4"/>
    </row>
    <row r="41" spans="1:12" ht="12.75" customHeight="1" thickBot="1">
      <c r="A41" s="185" t="s">
        <v>108</v>
      </c>
      <c r="B41" s="186"/>
      <c r="C41" s="186"/>
      <c r="D41" s="186"/>
      <c r="E41" s="186"/>
      <c r="F41" s="187"/>
      <c r="G41" s="19"/>
      <c r="H41" s="18"/>
      <c r="I41" s="18"/>
      <c r="J41" s="18"/>
      <c r="K41" s="18"/>
      <c r="L41" s="19"/>
    </row>
    <row r="42" spans="1:12" ht="45.75" customHeight="1" thickBot="1">
      <c r="A42" s="102" t="s">
        <v>88</v>
      </c>
      <c r="B42" s="103" t="s">
        <v>89</v>
      </c>
      <c r="C42" s="104" t="s">
        <v>90</v>
      </c>
      <c r="D42" s="105" t="s">
        <v>91</v>
      </c>
      <c r="E42" s="106" t="s">
        <v>95</v>
      </c>
      <c r="F42" s="106" t="s">
        <v>69</v>
      </c>
      <c r="G42" s="107"/>
      <c r="H42" s="107"/>
      <c r="I42" s="107"/>
      <c r="J42" s="107"/>
      <c r="K42" s="107"/>
      <c r="L42" s="19"/>
    </row>
    <row r="43" spans="1:12" ht="12.75" customHeight="1" thickBot="1">
      <c r="A43" s="72">
        <f>СР_результат!C36</f>
        <v>0.8854166666666666</v>
      </c>
      <c r="B43" s="72">
        <f>СР_результат!K36</f>
        <v>0.9166666666666666</v>
      </c>
      <c r="C43" s="72">
        <f>СР_результат!S36</f>
        <v>0.8680555555555555</v>
      </c>
      <c r="D43" s="72">
        <f>СР_результат!Y36</f>
        <v>0.8802083333333333</v>
      </c>
      <c r="E43" s="72">
        <f>СР_результат!AG36</f>
        <v>0.96875</v>
      </c>
      <c r="F43" s="82">
        <f>СР_результат!AM35</f>
        <v>0.8982843137254902</v>
      </c>
      <c r="G43" s="107"/>
      <c r="H43" s="107"/>
      <c r="I43" s="18"/>
      <c r="J43" s="18"/>
      <c r="K43" s="18"/>
      <c r="L43" s="19"/>
    </row>
    <row r="44" spans="1:12" ht="12.75" customHeight="1">
      <c r="A44" s="4"/>
      <c r="B44" s="4"/>
      <c r="C44" s="4"/>
      <c r="D44" s="11"/>
      <c r="E44" s="107"/>
      <c r="F44" s="107"/>
      <c r="G44" s="107"/>
      <c r="H44" s="107"/>
      <c r="I44" s="18"/>
      <c r="J44" s="18"/>
      <c r="K44" s="18"/>
      <c r="L44" s="19"/>
    </row>
    <row r="45" spans="1:6" ht="12.75" customHeight="1">
      <c r="A45" s="4"/>
      <c r="B45" s="4"/>
      <c r="C45" s="4"/>
      <c r="D45" s="4"/>
      <c r="E45" s="4"/>
      <c r="F45" s="4"/>
    </row>
    <row r="46" spans="1:6" ht="12.75" customHeight="1">
      <c r="A46" s="4"/>
      <c r="B46" s="4"/>
      <c r="C46" s="4"/>
      <c r="D46" s="4"/>
      <c r="E46" s="4"/>
      <c r="F46" s="4"/>
    </row>
    <row r="47" spans="1:6" ht="12.75" customHeight="1">
      <c r="A47" s="4"/>
      <c r="B47" s="4"/>
      <c r="C47" s="4"/>
      <c r="D47" s="4"/>
      <c r="E47" s="4"/>
      <c r="F47" s="4"/>
    </row>
    <row r="48" spans="1:6" ht="12.75" customHeight="1">
      <c r="A48" s="4"/>
      <c r="B48" s="4"/>
      <c r="C48" s="4"/>
      <c r="D48" s="4"/>
      <c r="E48" s="4"/>
      <c r="F48" s="4"/>
    </row>
    <row r="49" spans="1:6" ht="12.75" customHeight="1">
      <c r="A49" s="4"/>
      <c r="B49" s="4"/>
      <c r="C49" s="4"/>
      <c r="D49" s="4"/>
      <c r="E49" s="4"/>
      <c r="F49" s="4"/>
    </row>
    <row r="50" spans="1:6" ht="12.75" customHeight="1">
      <c r="A50" s="4"/>
      <c r="B50" s="4"/>
      <c r="C50" s="4"/>
      <c r="D50" s="4"/>
      <c r="E50" s="4"/>
      <c r="F50" s="4"/>
    </row>
    <row r="51" spans="1:6" ht="12.75" customHeight="1">
      <c r="A51" s="4"/>
      <c r="B51" s="4"/>
      <c r="C51" s="4"/>
      <c r="D51" s="4"/>
      <c r="E51" s="4"/>
      <c r="F51" s="4"/>
    </row>
    <row r="52" spans="1:6" ht="12.75" customHeight="1">
      <c r="A52" s="4"/>
      <c r="B52" s="4"/>
      <c r="C52" s="4"/>
      <c r="D52" s="4"/>
      <c r="E52" s="4"/>
      <c r="F52" s="4"/>
    </row>
    <row r="53" spans="1:6" ht="12.75" customHeight="1">
      <c r="A53" s="4"/>
      <c r="B53" s="4"/>
      <c r="C53" s="4"/>
      <c r="D53" s="4"/>
      <c r="E53" s="4"/>
      <c r="F53" s="4"/>
    </row>
    <row r="54" spans="1:6" ht="12.75" customHeight="1">
      <c r="A54" s="4"/>
      <c r="B54" s="4"/>
      <c r="C54" s="4"/>
      <c r="D54" s="4"/>
      <c r="E54" s="4"/>
      <c r="F54" s="4"/>
    </row>
    <row r="55" spans="1:6" ht="12.75" customHeight="1">
      <c r="A55" s="4"/>
      <c r="B55" s="4"/>
      <c r="C55" s="4"/>
      <c r="D55" s="4"/>
      <c r="E55" s="4"/>
      <c r="F55" s="4"/>
    </row>
    <row r="56" spans="1:6" ht="12.75" customHeight="1">
      <c r="A56" s="4"/>
      <c r="B56" s="4"/>
      <c r="C56" s="4"/>
      <c r="D56" s="4"/>
      <c r="E56" s="4"/>
      <c r="F56" s="4"/>
    </row>
    <row r="57" spans="1:6" ht="12.75" customHeight="1">
      <c r="A57" s="4"/>
      <c r="B57" s="4"/>
      <c r="C57" s="4"/>
      <c r="D57" s="4"/>
      <c r="E57" s="4"/>
      <c r="F57" s="4"/>
    </row>
    <row r="58" spans="1:6" ht="12.75" customHeight="1">
      <c r="A58" s="4"/>
      <c r="B58" s="4"/>
      <c r="C58" s="4"/>
      <c r="D58" s="4"/>
      <c r="E58" s="4"/>
      <c r="F58" s="4"/>
    </row>
    <row r="59" spans="1:6" ht="12.75" customHeight="1">
      <c r="A59" s="4"/>
      <c r="B59" s="4"/>
      <c r="C59" s="4"/>
      <c r="D59" s="4"/>
      <c r="E59" s="4"/>
      <c r="F59" s="4"/>
    </row>
    <row r="60" spans="1:6" ht="12.75" customHeight="1">
      <c r="A60" s="4"/>
      <c r="B60" s="4"/>
      <c r="C60" s="4"/>
      <c r="D60" s="4"/>
      <c r="E60" s="4"/>
      <c r="F60" s="4"/>
    </row>
    <row r="61" spans="1:6" ht="12.75" customHeight="1">
      <c r="A61" s="4"/>
      <c r="B61" s="4"/>
      <c r="C61" s="4"/>
      <c r="D61" s="4"/>
      <c r="E61" s="4"/>
      <c r="F61" s="4"/>
    </row>
    <row r="62" spans="1:6" ht="12.75" customHeight="1">
      <c r="A62" s="4"/>
      <c r="B62" s="4"/>
      <c r="C62" s="4"/>
      <c r="D62" s="4"/>
      <c r="E62" s="4"/>
      <c r="F62" s="4"/>
    </row>
    <row r="63" spans="1:6" ht="12.75" customHeight="1">
      <c r="A63" s="4"/>
      <c r="B63" s="4"/>
      <c r="C63" s="4"/>
      <c r="D63" s="4"/>
      <c r="E63" s="4"/>
      <c r="F63" s="4"/>
    </row>
    <row r="64" spans="1:6" ht="12.75" customHeight="1">
      <c r="A64" s="4"/>
      <c r="B64" s="4"/>
      <c r="C64" s="4"/>
      <c r="D64" s="4"/>
      <c r="E64" s="4"/>
      <c r="F64" s="4"/>
    </row>
    <row r="65" spans="1:6" ht="12.75" customHeight="1">
      <c r="A65" s="4"/>
      <c r="B65" s="4"/>
      <c r="C65" s="4"/>
      <c r="D65" s="4"/>
      <c r="E65" s="4"/>
      <c r="F65" s="4"/>
    </row>
    <row r="66" spans="1:6" ht="12.75" customHeight="1">
      <c r="A66" s="4"/>
      <c r="B66" s="4"/>
      <c r="C66" s="4"/>
      <c r="D66" s="4"/>
      <c r="E66" s="4"/>
      <c r="F66" s="4"/>
    </row>
    <row r="67" spans="1:6" ht="12.75" customHeight="1">
      <c r="A67" s="4"/>
      <c r="B67" s="4"/>
      <c r="C67" s="4"/>
      <c r="D67" s="4"/>
      <c r="E67" s="4"/>
      <c r="F67" s="4"/>
    </row>
    <row r="68" spans="1:6" ht="12.75" customHeight="1">
      <c r="A68" s="4"/>
      <c r="B68" s="4"/>
      <c r="C68" s="4"/>
      <c r="D68" s="4"/>
      <c r="E68" s="4"/>
      <c r="F68" s="4"/>
    </row>
    <row r="69" spans="1:6" ht="12.75" customHeight="1">
      <c r="A69" s="4"/>
      <c r="B69" s="4"/>
      <c r="C69" s="4"/>
      <c r="D69" s="4"/>
      <c r="E69" s="4"/>
      <c r="F69" s="4"/>
    </row>
    <row r="70" spans="1:6" ht="12.75" customHeight="1">
      <c r="A70" s="4"/>
      <c r="B70" s="4"/>
      <c r="C70" s="4"/>
      <c r="D70" s="4"/>
      <c r="E70" s="4"/>
      <c r="F70" s="4"/>
    </row>
    <row r="71" spans="1:6" ht="12.75" customHeight="1">
      <c r="A71" s="4"/>
      <c r="B71" s="4"/>
      <c r="C71" s="4"/>
      <c r="D71" s="4"/>
      <c r="E71" s="4"/>
      <c r="F71" s="4"/>
    </row>
    <row r="72" spans="1:6" ht="12.75" customHeight="1">
      <c r="A72" s="4"/>
      <c r="B72" s="4"/>
      <c r="C72" s="4"/>
      <c r="D72" s="4"/>
      <c r="E72" s="4"/>
      <c r="F72" s="4"/>
    </row>
    <row r="73" spans="1:6" ht="12.75" customHeight="1">
      <c r="A73" s="4"/>
      <c r="B73" s="4"/>
      <c r="C73" s="4"/>
      <c r="D73" s="4"/>
      <c r="E73" s="4"/>
      <c r="F73" s="4"/>
    </row>
    <row r="74" spans="1:6" ht="12.75" customHeight="1">
      <c r="A74" s="4"/>
      <c r="B74" s="4"/>
      <c r="C74" s="4"/>
      <c r="D74" s="4"/>
      <c r="E74" s="4"/>
      <c r="F74" s="4"/>
    </row>
  </sheetData>
  <sheetProtection password="E60F" sheet="1"/>
  <mergeCells count="28">
    <mergeCell ref="A41:F41"/>
    <mergeCell ref="E26:E27"/>
    <mergeCell ref="D26:D27"/>
    <mergeCell ref="A26:A27"/>
    <mergeCell ref="B26:B27"/>
    <mergeCell ref="H31:H32"/>
    <mergeCell ref="A37:F37"/>
    <mergeCell ref="H36:H38"/>
    <mergeCell ref="A36:G36"/>
    <mergeCell ref="A31:G31"/>
    <mergeCell ref="C11:D11"/>
    <mergeCell ref="A13:B13"/>
    <mergeCell ref="A22:B22"/>
    <mergeCell ref="A23:B23"/>
    <mergeCell ref="B18:C18"/>
    <mergeCell ref="A15:D15"/>
    <mergeCell ref="A21:B21"/>
    <mergeCell ref="A11:B11"/>
    <mergeCell ref="C26:C27"/>
    <mergeCell ref="A1:F1"/>
    <mergeCell ref="A30:D30"/>
    <mergeCell ref="A35:F35"/>
    <mergeCell ref="A25:E25"/>
    <mergeCell ref="B4:F4"/>
    <mergeCell ref="B5:F5"/>
    <mergeCell ref="B6:F6"/>
    <mergeCell ref="B7:F7"/>
    <mergeCell ref="B9:F9"/>
  </mergeCells>
  <dataValidations count="7">
    <dataValidation type="list" allowBlank="1" showInputMessage="1" showErrorMessage="1" prompt="Выберите из списка" error="Выберите из списка" sqref="B4">
      <formula1>"Сыктывкар, Эжвинский, Воркута, Вуктыл, Печора, Инта, Сосногорск, Усинск, Ухта, Ижемский, Княжпогостский, Койгородский, Корткеросский, Прилузский, Сыктывдинский, Сысольский, Троицко-Печорский, Удорский, Усть-Вымский, Усть-Куломский, Усть-Цилемский"</formula1>
    </dataValidation>
    <dataValidation allowBlank="1" showInputMessage="1" showErrorMessage="1" prompt="Выберите из списка" error="Выберите из списка" sqref="I5:M5"/>
    <dataValidation type="list" allowBlank="1" showInputMessage="1" showErrorMessage="1" prompt="выберите из списка" error="выберите из списка" sqref="F18">
      <formula1>"без категории, 2 категория, 1 категория, высшая категория"</formula1>
    </dataValidation>
    <dataValidation type="list" allowBlank="1" showInputMessage="1" showErrorMessage="1" prompt="выберите из списка" error="выберите из списка" sqref="B18">
      <formula1>"менее 5 лет, 5-10 лет, 10-20 лет, 20-25 лет, 25 и более лет"</formula1>
    </dataValidation>
    <dataValidation type="list" allowBlank="1" showInputMessage="1" showErrorMessage="1" prompt="Выберите из списка" error="Выберите из списка" sqref="B5:F5">
      <formula1>"город,село"</formula1>
    </dataValidation>
    <dataValidation type="list" allowBlank="1" showInputMessage="1" showErrorMessage="1" prompt="Выберите из списка" error="Выберите из списка" sqref="B7:F7">
      <formula1>$H$4:$H$9</formula1>
    </dataValidation>
    <dataValidation type="list" allowBlank="1" showInputMessage="1" showErrorMessage="1" sqref="B9:F9">
      <formula1>"Программа Васильевой (старая редакция),Программа Васильевой (новая редакция),Детство,Развитие,Истоки,Парма,Дом радости"</formula1>
    </dataValidation>
  </dataValidations>
  <printOptions/>
  <pageMargins left="0.3937007874015748" right="0.3937007874015748" top="0.3937007874015748" bottom="0.3937007874015748" header="0.196850393700787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L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14" sqref="H14"/>
    </sheetView>
  </sheetViews>
  <sheetFormatPr defaultColWidth="9.00390625" defaultRowHeight="12.75"/>
  <cols>
    <col min="1" max="1" width="4.125" style="22" customWidth="1"/>
    <col min="2" max="2" width="22.625" style="22" customWidth="1"/>
    <col min="3" max="3" width="8.00390625" style="22" customWidth="1"/>
    <col min="4" max="4" width="9.00390625" style="22" customWidth="1"/>
    <col min="5" max="6" width="8.875" style="22" customWidth="1"/>
    <col min="7" max="9" width="8.00390625" style="22" customWidth="1"/>
    <col min="10" max="10" width="11.25390625" style="22" customWidth="1"/>
    <col min="11" max="11" width="9.125" style="22" hidden="1" customWidth="1"/>
    <col min="12" max="12" width="12.375" style="22" customWidth="1"/>
    <col min="13" max="16384" width="9.125" style="22" customWidth="1"/>
  </cols>
  <sheetData>
    <row r="1" spans="1:12" ht="20.25">
      <c r="A1" s="162" t="s">
        <v>31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15.75">
      <c r="A2" s="215" t="s">
        <v>107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ht="12.75" customHeight="1">
      <c r="A4" s="216" t="s">
        <v>6</v>
      </c>
      <c r="B4" s="212" t="s">
        <v>0</v>
      </c>
      <c r="C4" s="212" t="s">
        <v>1</v>
      </c>
      <c r="D4" s="212"/>
      <c r="E4" s="212"/>
      <c r="F4" s="212"/>
      <c r="G4" s="212"/>
      <c r="H4" s="212"/>
      <c r="I4" s="212"/>
      <c r="J4" s="212" t="s">
        <v>4</v>
      </c>
      <c r="K4" s="212" t="s">
        <v>5</v>
      </c>
      <c r="L4" s="202" t="s">
        <v>71</v>
      </c>
    </row>
    <row r="5" spans="1:12" ht="12.75">
      <c r="A5" s="217"/>
      <c r="B5" s="212"/>
      <c r="C5" s="212">
        <v>1</v>
      </c>
      <c r="D5" s="212">
        <v>2</v>
      </c>
      <c r="E5" s="212"/>
      <c r="F5" s="213">
        <v>3</v>
      </c>
      <c r="G5" s="212">
        <v>4</v>
      </c>
      <c r="H5" s="212">
        <v>5</v>
      </c>
      <c r="I5" s="212">
        <v>6</v>
      </c>
      <c r="J5" s="212"/>
      <c r="K5" s="212"/>
      <c r="L5" s="203"/>
    </row>
    <row r="6" spans="1:12" ht="25.5">
      <c r="A6" s="218"/>
      <c r="B6" s="212"/>
      <c r="C6" s="212"/>
      <c r="D6" s="69" t="s">
        <v>3</v>
      </c>
      <c r="E6" s="57" t="s">
        <v>2</v>
      </c>
      <c r="F6" s="214"/>
      <c r="G6" s="212"/>
      <c r="H6" s="212"/>
      <c r="I6" s="212"/>
      <c r="J6" s="212"/>
      <c r="K6" s="212"/>
      <c r="L6" s="204"/>
    </row>
    <row r="7" spans="1:12" ht="12.75">
      <c r="A7" s="58">
        <v>1</v>
      </c>
      <c r="B7" s="65" t="s">
        <v>124</v>
      </c>
      <c r="C7" s="65">
        <v>3</v>
      </c>
      <c r="D7" s="65">
        <v>3</v>
      </c>
      <c r="E7" s="65">
        <v>3</v>
      </c>
      <c r="F7" s="65">
        <v>3</v>
      </c>
      <c r="G7" s="65">
        <v>3</v>
      </c>
      <c r="H7" s="65">
        <v>3</v>
      </c>
      <c r="I7" s="65">
        <v>3</v>
      </c>
      <c r="J7" s="59">
        <f aca="true" t="shared" si="0" ref="J7:J36">IF(COUNTIF(C7:I7,"&gt;=0")=0,"",SUM(C7:I7))</f>
        <v>21</v>
      </c>
      <c r="K7" s="59" t="str">
        <f>IF(J7="","",IF(J7&lt;=14,"низкий",IF(J7&gt;=19,"высокий",IF(J7&gt;=15,"средний"))))</f>
        <v>высокий</v>
      </c>
      <c r="L7" s="73">
        <f>IF(J7="","",J7/21)</f>
        <v>1</v>
      </c>
    </row>
    <row r="8" spans="1:12" ht="12.75">
      <c r="A8" s="58">
        <v>2</v>
      </c>
      <c r="B8" s="65" t="s">
        <v>125</v>
      </c>
      <c r="C8" s="65">
        <v>2</v>
      </c>
      <c r="D8" s="65">
        <v>2</v>
      </c>
      <c r="E8" s="65">
        <v>2</v>
      </c>
      <c r="F8" s="65">
        <v>2</v>
      </c>
      <c r="G8" s="65">
        <v>2</v>
      </c>
      <c r="H8" s="65">
        <v>1</v>
      </c>
      <c r="I8" s="65">
        <v>3</v>
      </c>
      <c r="J8" s="59">
        <f t="shared" si="0"/>
        <v>14</v>
      </c>
      <c r="K8" s="59" t="str">
        <f aca="true" t="shared" si="1" ref="K8:K36">IF(J8="","",IF(J8&lt;=14,"низкий",IF(J8&gt;=19,"высокий",IF(J8&gt;=15,"средний"))))</f>
        <v>низкий</v>
      </c>
      <c r="L8" s="73">
        <f aca="true" t="shared" si="2" ref="L8:L36">IF(J8="","",J8/21)</f>
        <v>0.6666666666666666</v>
      </c>
    </row>
    <row r="9" spans="1:12" ht="12.75">
      <c r="A9" s="58">
        <v>3</v>
      </c>
      <c r="B9" s="65" t="s">
        <v>126</v>
      </c>
      <c r="C9" s="65">
        <v>2</v>
      </c>
      <c r="D9" s="65">
        <v>3</v>
      </c>
      <c r="E9" s="65">
        <v>3</v>
      </c>
      <c r="F9" s="65">
        <v>2</v>
      </c>
      <c r="G9" s="65">
        <v>3</v>
      </c>
      <c r="H9" s="65">
        <v>2</v>
      </c>
      <c r="I9" s="65">
        <v>2</v>
      </c>
      <c r="J9" s="59">
        <f t="shared" si="0"/>
        <v>17</v>
      </c>
      <c r="K9" s="59" t="str">
        <f t="shared" si="1"/>
        <v>средний</v>
      </c>
      <c r="L9" s="73">
        <f t="shared" si="2"/>
        <v>0.8095238095238095</v>
      </c>
    </row>
    <row r="10" spans="1:12" ht="12.75">
      <c r="A10" s="58">
        <v>4</v>
      </c>
      <c r="B10" s="65" t="s">
        <v>127</v>
      </c>
      <c r="C10" s="65">
        <v>2</v>
      </c>
      <c r="D10" s="65">
        <v>1</v>
      </c>
      <c r="E10" s="65">
        <v>3</v>
      </c>
      <c r="F10" s="65">
        <v>3</v>
      </c>
      <c r="G10" s="65">
        <v>3</v>
      </c>
      <c r="H10" s="65">
        <v>3</v>
      </c>
      <c r="I10" s="65">
        <v>3</v>
      </c>
      <c r="J10" s="59">
        <f t="shared" si="0"/>
        <v>18</v>
      </c>
      <c r="K10" s="59" t="str">
        <f t="shared" si="1"/>
        <v>средний</v>
      </c>
      <c r="L10" s="73">
        <f t="shared" si="2"/>
        <v>0.8571428571428571</v>
      </c>
    </row>
    <row r="11" spans="1:12" ht="12.75">
      <c r="A11" s="58">
        <v>5</v>
      </c>
      <c r="B11" s="65" t="s">
        <v>128</v>
      </c>
      <c r="C11" s="65">
        <v>2</v>
      </c>
      <c r="D11" s="65">
        <v>3</v>
      </c>
      <c r="E11" s="65">
        <v>2</v>
      </c>
      <c r="F11" s="65">
        <v>3</v>
      </c>
      <c r="G11" s="65">
        <v>2</v>
      </c>
      <c r="H11" s="65">
        <v>2</v>
      </c>
      <c r="I11" s="65">
        <v>2</v>
      </c>
      <c r="J11" s="59">
        <f t="shared" si="0"/>
        <v>16</v>
      </c>
      <c r="K11" s="59" t="str">
        <f t="shared" si="1"/>
        <v>средний</v>
      </c>
      <c r="L11" s="73">
        <f t="shared" si="2"/>
        <v>0.7619047619047619</v>
      </c>
    </row>
    <row r="12" spans="1:12" ht="12.75">
      <c r="A12" s="58">
        <v>6</v>
      </c>
      <c r="B12" s="65" t="s">
        <v>129</v>
      </c>
      <c r="C12" s="65">
        <v>3</v>
      </c>
      <c r="D12" s="65">
        <v>3</v>
      </c>
      <c r="E12" s="65">
        <v>3</v>
      </c>
      <c r="F12" s="65">
        <v>3</v>
      </c>
      <c r="G12" s="65">
        <v>2</v>
      </c>
      <c r="H12" s="65">
        <v>2</v>
      </c>
      <c r="I12" s="65">
        <v>3</v>
      </c>
      <c r="J12" s="59">
        <f t="shared" si="0"/>
        <v>19</v>
      </c>
      <c r="K12" s="59" t="str">
        <f t="shared" si="1"/>
        <v>высокий</v>
      </c>
      <c r="L12" s="73">
        <f t="shared" si="2"/>
        <v>0.9047619047619048</v>
      </c>
    </row>
    <row r="13" spans="1:12" ht="12.75">
      <c r="A13" s="58">
        <v>7</v>
      </c>
      <c r="B13" s="65" t="s">
        <v>130</v>
      </c>
      <c r="C13" s="65">
        <v>3</v>
      </c>
      <c r="D13" s="65">
        <v>3</v>
      </c>
      <c r="E13" s="65">
        <v>3</v>
      </c>
      <c r="F13" s="65">
        <v>3</v>
      </c>
      <c r="G13" s="65">
        <v>2</v>
      </c>
      <c r="H13" s="65">
        <v>3</v>
      </c>
      <c r="I13" s="65">
        <v>3</v>
      </c>
      <c r="J13" s="59">
        <f t="shared" si="0"/>
        <v>20</v>
      </c>
      <c r="K13" s="59" t="str">
        <f t="shared" si="1"/>
        <v>высокий</v>
      </c>
      <c r="L13" s="73">
        <f t="shared" si="2"/>
        <v>0.9523809523809523</v>
      </c>
    </row>
    <row r="14" spans="1:12" ht="12.75">
      <c r="A14" s="58">
        <v>8</v>
      </c>
      <c r="B14" s="65" t="s">
        <v>131</v>
      </c>
      <c r="C14" s="65">
        <v>2</v>
      </c>
      <c r="D14" s="65">
        <v>3</v>
      </c>
      <c r="E14" s="65">
        <v>3</v>
      </c>
      <c r="F14" s="65">
        <v>3</v>
      </c>
      <c r="G14" s="65">
        <v>3</v>
      </c>
      <c r="H14" s="65">
        <v>3</v>
      </c>
      <c r="I14" s="65">
        <v>2</v>
      </c>
      <c r="J14" s="59">
        <f t="shared" si="0"/>
        <v>19</v>
      </c>
      <c r="K14" s="59" t="str">
        <f t="shared" si="1"/>
        <v>высокий</v>
      </c>
      <c r="L14" s="73">
        <f t="shared" si="2"/>
        <v>0.9047619047619048</v>
      </c>
    </row>
    <row r="15" spans="1:12" ht="12.75">
      <c r="A15" s="58">
        <v>9</v>
      </c>
      <c r="B15" s="65"/>
      <c r="C15" s="65"/>
      <c r="D15" s="65"/>
      <c r="E15" s="65"/>
      <c r="F15" s="65"/>
      <c r="G15" s="65"/>
      <c r="H15" s="65"/>
      <c r="I15" s="65"/>
      <c r="J15" s="59">
        <f t="shared" si="0"/>
      </c>
      <c r="K15" s="59">
        <f t="shared" si="1"/>
      </c>
      <c r="L15" s="73">
        <f t="shared" si="2"/>
      </c>
    </row>
    <row r="16" spans="1:12" ht="12.75">
      <c r="A16" s="58">
        <v>10</v>
      </c>
      <c r="B16" s="65"/>
      <c r="C16" s="65"/>
      <c r="D16" s="65"/>
      <c r="E16" s="65"/>
      <c r="F16" s="65"/>
      <c r="G16" s="65"/>
      <c r="H16" s="65"/>
      <c r="I16" s="65"/>
      <c r="J16" s="59">
        <f t="shared" si="0"/>
      </c>
      <c r="K16" s="59">
        <f t="shared" si="1"/>
      </c>
      <c r="L16" s="73">
        <f t="shared" si="2"/>
      </c>
    </row>
    <row r="17" spans="1:12" ht="12.75">
      <c r="A17" s="58">
        <v>11</v>
      </c>
      <c r="B17" s="65"/>
      <c r="C17" s="65"/>
      <c r="D17" s="65"/>
      <c r="E17" s="65"/>
      <c r="F17" s="65"/>
      <c r="G17" s="65"/>
      <c r="H17" s="65"/>
      <c r="I17" s="65"/>
      <c r="J17" s="59">
        <f t="shared" si="0"/>
      </c>
      <c r="K17" s="59">
        <f t="shared" si="1"/>
      </c>
      <c r="L17" s="73">
        <f t="shared" si="2"/>
      </c>
    </row>
    <row r="18" spans="1:12" ht="12.75">
      <c r="A18" s="58">
        <v>12</v>
      </c>
      <c r="B18" s="65"/>
      <c r="C18" s="65"/>
      <c r="D18" s="65"/>
      <c r="E18" s="65"/>
      <c r="F18" s="65"/>
      <c r="G18" s="65"/>
      <c r="H18" s="65"/>
      <c r="I18" s="65"/>
      <c r="J18" s="59">
        <f t="shared" si="0"/>
      </c>
      <c r="K18" s="59">
        <f t="shared" si="1"/>
      </c>
      <c r="L18" s="73">
        <f t="shared" si="2"/>
      </c>
    </row>
    <row r="19" spans="1:12" ht="12.75">
      <c r="A19" s="59">
        <v>13</v>
      </c>
      <c r="B19" s="65"/>
      <c r="C19" s="65"/>
      <c r="D19" s="65"/>
      <c r="E19" s="65"/>
      <c r="F19" s="65"/>
      <c r="G19" s="65"/>
      <c r="H19" s="65"/>
      <c r="I19" s="65"/>
      <c r="J19" s="59">
        <f t="shared" si="0"/>
      </c>
      <c r="K19" s="59">
        <f t="shared" si="1"/>
      </c>
      <c r="L19" s="73">
        <f t="shared" si="2"/>
      </c>
    </row>
    <row r="20" spans="1:12" ht="12.75">
      <c r="A20" s="59">
        <v>14</v>
      </c>
      <c r="B20" s="65"/>
      <c r="C20" s="65"/>
      <c r="D20" s="65"/>
      <c r="E20" s="65"/>
      <c r="F20" s="65"/>
      <c r="G20" s="65"/>
      <c r="H20" s="65"/>
      <c r="I20" s="65"/>
      <c r="J20" s="59">
        <f t="shared" si="0"/>
      </c>
      <c r="K20" s="59">
        <f t="shared" si="1"/>
      </c>
      <c r="L20" s="73">
        <f t="shared" si="2"/>
      </c>
    </row>
    <row r="21" spans="1:12" ht="12.75">
      <c r="A21" s="59">
        <v>15</v>
      </c>
      <c r="B21" s="65"/>
      <c r="C21" s="65"/>
      <c r="D21" s="65"/>
      <c r="E21" s="65"/>
      <c r="F21" s="65"/>
      <c r="G21" s="65"/>
      <c r="H21" s="65"/>
      <c r="I21" s="65"/>
      <c r="J21" s="59">
        <f t="shared" si="0"/>
      </c>
      <c r="K21" s="59">
        <f t="shared" si="1"/>
      </c>
      <c r="L21" s="73">
        <f t="shared" si="2"/>
      </c>
    </row>
    <row r="22" spans="1:12" ht="12.75">
      <c r="A22" s="59">
        <v>16</v>
      </c>
      <c r="B22" s="65"/>
      <c r="C22" s="65"/>
      <c r="D22" s="65"/>
      <c r="E22" s="65"/>
      <c r="F22" s="65"/>
      <c r="G22" s="65"/>
      <c r="H22" s="65"/>
      <c r="I22" s="65"/>
      <c r="J22" s="59">
        <f t="shared" si="0"/>
      </c>
      <c r="K22" s="59">
        <f t="shared" si="1"/>
      </c>
      <c r="L22" s="73">
        <f t="shared" si="2"/>
      </c>
    </row>
    <row r="23" spans="1:12" ht="12.75">
      <c r="A23" s="59">
        <v>17</v>
      </c>
      <c r="B23" s="65"/>
      <c r="C23" s="65"/>
      <c r="D23" s="65"/>
      <c r="E23" s="65"/>
      <c r="F23" s="65"/>
      <c r="G23" s="65"/>
      <c r="H23" s="65"/>
      <c r="I23" s="65"/>
      <c r="J23" s="59">
        <f t="shared" si="0"/>
      </c>
      <c r="K23" s="59">
        <f t="shared" si="1"/>
      </c>
      <c r="L23" s="73">
        <f t="shared" si="2"/>
      </c>
    </row>
    <row r="24" spans="1:12" ht="12.75">
      <c r="A24" s="59">
        <v>18</v>
      </c>
      <c r="B24" s="65"/>
      <c r="C24" s="65"/>
      <c r="D24" s="65"/>
      <c r="E24" s="65"/>
      <c r="F24" s="65"/>
      <c r="G24" s="65"/>
      <c r="H24" s="65"/>
      <c r="I24" s="65"/>
      <c r="J24" s="59">
        <f t="shared" si="0"/>
      </c>
      <c r="K24" s="59">
        <f t="shared" si="1"/>
      </c>
      <c r="L24" s="73">
        <f t="shared" si="2"/>
      </c>
    </row>
    <row r="25" spans="1:12" ht="12.75">
      <c r="A25" s="59">
        <v>19</v>
      </c>
      <c r="B25" s="65"/>
      <c r="C25" s="65"/>
      <c r="D25" s="65"/>
      <c r="E25" s="65"/>
      <c r="F25" s="65"/>
      <c r="G25" s="65"/>
      <c r="H25" s="65"/>
      <c r="I25" s="65"/>
      <c r="J25" s="59">
        <f t="shared" si="0"/>
      </c>
      <c r="K25" s="59">
        <f t="shared" si="1"/>
      </c>
      <c r="L25" s="73">
        <f t="shared" si="2"/>
      </c>
    </row>
    <row r="26" spans="1:12" ht="12.75">
      <c r="A26" s="59">
        <v>20</v>
      </c>
      <c r="B26" s="65"/>
      <c r="C26" s="65"/>
      <c r="D26" s="65"/>
      <c r="E26" s="65"/>
      <c r="F26" s="65"/>
      <c r="G26" s="65"/>
      <c r="H26" s="65"/>
      <c r="I26" s="65"/>
      <c r="J26" s="59">
        <f t="shared" si="0"/>
      </c>
      <c r="K26" s="59">
        <f t="shared" si="1"/>
      </c>
      <c r="L26" s="73">
        <f t="shared" si="2"/>
      </c>
    </row>
    <row r="27" spans="1:12" ht="12.75">
      <c r="A27" s="59">
        <v>21</v>
      </c>
      <c r="B27" s="65"/>
      <c r="C27" s="65"/>
      <c r="D27" s="65"/>
      <c r="E27" s="65"/>
      <c r="F27" s="65"/>
      <c r="G27" s="65"/>
      <c r="H27" s="65"/>
      <c r="I27" s="65"/>
      <c r="J27" s="59">
        <f t="shared" si="0"/>
      </c>
      <c r="K27" s="59">
        <f t="shared" si="1"/>
      </c>
      <c r="L27" s="73">
        <f t="shared" si="2"/>
      </c>
    </row>
    <row r="28" spans="1:12" ht="12.75">
      <c r="A28" s="59">
        <v>22</v>
      </c>
      <c r="B28" s="65"/>
      <c r="C28" s="65"/>
      <c r="D28" s="65"/>
      <c r="E28" s="65"/>
      <c r="F28" s="65"/>
      <c r="G28" s="65"/>
      <c r="H28" s="65"/>
      <c r="I28" s="65"/>
      <c r="J28" s="59">
        <f t="shared" si="0"/>
      </c>
      <c r="K28" s="59">
        <f t="shared" si="1"/>
      </c>
      <c r="L28" s="73">
        <f t="shared" si="2"/>
      </c>
    </row>
    <row r="29" spans="1:12" ht="12.75">
      <c r="A29" s="59">
        <v>23</v>
      </c>
      <c r="B29" s="65"/>
      <c r="C29" s="65"/>
      <c r="D29" s="65"/>
      <c r="E29" s="65"/>
      <c r="F29" s="65"/>
      <c r="G29" s="65"/>
      <c r="H29" s="65"/>
      <c r="I29" s="65"/>
      <c r="J29" s="59">
        <f t="shared" si="0"/>
      </c>
      <c r="K29" s="59">
        <f t="shared" si="1"/>
      </c>
      <c r="L29" s="73">
        <f t="shared" si="2"/>
      </c>
    </row>
    <row r="30" spans="1:12" ht="12.75">
      <c r="A30" s="59">
        <v>24</v>
      </c>
      <c r="B30" s="65"/>
      <c r="C30" s="65"/>
      <c r="D30" s="65"/>
      <c r="E30" s="65"/>
      <c r="F30" s="65"/>
      <c r="G30" s="65"/>
      <c r="H30" s="65"/>
      <c r="I30" s="65"/>
      <c r="J30" s="59">
        <f t="shared" si="0"/>
      </c>
      <c r="K30" s="59">
        <f t="shared" si="1"/>
      </c>
      <c r="L30" s="73">
        <f t="shared" si="2"/>
      </c>
    </row>
    <row r="31" spans="1:12" ht="12.75">
      <c r="A31" s="59">
        <v>25</v>
      </c>
      <c r="B31" s="65"/>
      <c r="C31" s="65"/>
      <c r="D31" s="65"/>
      <c r="E31" s="65"/>
      <c r="F31" s="65"/>
      <c r="G31" s="65"/>
      <c r="H31" s="65"/>
      <c r="I31" s="65"/>
      <c r="J31" s="59">
        <f t="shared" si="0"/>
      </c>
      <c r="K31" s="59">
        <f t="shared" si="1"/>
      </c>
      <c r="L31" s="73">
        <f t="shared" si="2"/>
      </c>
    </row>
    <row r="32" spans="1:12" ht="12.75">
      <c r="A32" s="59">
        <v>26</v>
      </c>
      <c r="B32" s="65"/>
      <c r="C32" s="65"/>
      <c r="D32" s="65"/>
      <c r="E32" s="65"/>
      <c r="F32" s="65"/>
      <c r="G32" s="65"/>
      <c r="H32" s="65"/>
      <c r="I32" s="65"/>
      <c r="J32" s="59">
        <f t="shared" si="0"/>
      </c>
      <c r="K32" s="59">
        <f t="shared" si="1"/>
      </c>
      <c r="L32" s="73">
        <f t="shared" si="2"/>
      </c>
    </row>
    <row r="33" spans="1:12" ht="12.75">
      <c r="A33" s="59">
        <v>27</v>
      </c>
      <c r="B33" s="65"/>
      <c r="C33" s="65"/>
      <c r="D33" s="65"/>
      <c r="E33" s="65"/>
      <c r="F33" s="65"/>
      <c r="G33" s="65"/>
      <c r="H33" s="65"/>
      <c r="I33" s="65"/>
      <c r="J33" s="59">
        <f t="shared" si="0"/>
      </c>
      <c r="K33" s="59">
        <f t="shared" si="1"/>
      </c>
      <c r="L33" s="73">
        <f t="shared" si="2"/>
      </c>
    </row>
    <row r="34" spans="1:12" ht="12.75">
      <c r="A34" s="59">
        <v>28</v>
      </c>
      <c r="B34" s="65"/>
      <c r="C34" s="65"/>
      <c r="D34" s="65"/>
      <c r="E34" s="65"/>
      <c r="F34" s="65"/>
      <c r="G34" s="65"/>
      <c r="H34" s="65"/>
      <c r="I34" s="65"/>
      <c r="J34" s="59">
        <f t="shared" si="0"/>
      </c>
      <c r="K34" s="59">
        <f t="shared" si="1"/>
      </c>
      <c r="L34" s="73">
        <f t="shared" si="2"/>
      </c>
    </row>
    <row r="35" spans="1:12" ht="12.75">
      <c r="A35" s="59">
        <v>29</v>
      </c>
      <c r="B35" s="65"/>
      <c r="C35" s="65"/>
      <c r="D35" s="65"/>
      <c r="E35" s="65"/>
      <c r="F35" s="65"/>
      <c r="G35" s="65"/>
      <c r="H35" s="65"/>
      <c r="I35" s="65"/>
      <c r="J35" s="59">
        <f t="shared" si="0"/>
      </c>
      <c r="K35" s="59">
        <f t="shared" si="1"/>
      </c>
      <c r="L35" s="73">
        <f>IF(J35="","",J35/21)</f>
      </c>
    </row>
    <row r="36" spans="1:12" ht="12.75">
      <c r="A36" s="71">
        <v>30</v>
      </c>
      <c r="B36" s="70"/>
      <c r="C36" s="65"/>
      <c r="D36" s="65"/>
      <c r="E36" s="65"/>
      <c r="F36" s="65"/>
      <c r="G36" s="65"/>
      <c r="H36" s="65"/>
      <c r="I36" s="65"/>
      <c r="J36" s="59">
        <f t="shared" si="0"/>
      </c>
      <c r="K36" s="59">
        <f t="shared" si="1"/>
      </c>
      <c r="L36" s="73">
        <f t="shared" si="2"/>
      </c>
    </row>
    <row r="37" spans="1:12" ht="12.75">
      <c r="A37" s="205" t="s">
        <v>70</v>
      </c>
      <c r="B37" s="206"/>
      <c r="C37" s="96">
        <f>IF(COUNTIF(C7:C36,"&gt;=0")=0,"",(SUM(C7:C36)/COUNTIF(C7:C36,"&gt;=0"))/3)</f>
        <v>0.7916666666666666</v>
      </c>
      <c r="D37" s="96">
        <f aca="true" t="shared" si="3" ref="D37:I37">IF(COUNTIF(D7:D36,"&gt;=0")=0,"",(SUM(D7:D36)/COUNTIF(D7:D36,"&gt;=0"))/3)</f>
        <v>0.875</v>
      </c>
      <c r="E37" s="96">
        <f t="shared" si="3"/>
        <v>0.9166666666666666</v>
      </c>
      <c r="F37" s="96">
        <f t="shared" si="3"/>
        <v>0.9166666666666666</v>
      </c>
      <c r="G37" s="96">
        <f t="shared" si="3"/>
        <v>0.8333333333333334</v>
      </c>
      <c r="H37" s="96">
        <f t="shared" si="3"/>
        <v>0.7916666666666666</v>
      </c>
      <c r="I37" s="96">
        <f t="shared" si="3"/>
        <v>0.875</v>
      </c>
      <c r="J37" s="96">
        <f>IF(COUNTIF(J7:J36,"&gt;=0")=0,"",(SUM(J7:J36)/COUNTIF(J7:J36,"&gt;=0"))/21)</f>
        <v>0.8571428571428571</v>
      </c>
      <c r="K37" s="59"/>
      <c r="L37" s="73"/>
    </row>
    <row r="38" spans="3:12" ht="15" customHeight="1">
      <c r="C38" s="68"/>
      <c r="D38" s="68"/>
      <c r="E38" s="68"/>
      <c r="F38" s="68"/>
      <c r="G38" s="68"/>
      <c r="H38" s="68"/>
      <c r="I38" s="68"/>
      <c r="J38" s="68"/>
      <c r="L38" s="60"/>
    </row>
    <row r="39" spans="3:12" ht="16.5" customHeight="1" hidden="1">
      <c r="C39" s="211" t="s">
        <v>28</v>
      </c>
      <c r="D39" s="211"/>
      <c r="E39" s="211"/>
      <c r="F39" s="211"/>
      <c r="G39" s="211"/>
      <c r="H39" s="211"/>
      <c r="I39" s="211"/>
      <c r="J39" s="211"/>
      <c r="L39" s="60"/>
    </row>
    <row r="40" ht="16.5" customHeight="1" hidden="1"/>
    <row r="41" spans="4:9" ht="16.5" customHeight="1" hidden="1">
      <c r="D41" s="67"/>
      <c r="E41" s="74"/>
      <c r="F41" s="67" t="s">
        <v>1</v>
      </c>
      <c r="G41" s="74"/>
      <c r="H41" s="74"/>
      <c r="I41" s="75"/>
    </row>
    <row r="42" spans="4:9" s="61" customFormat="1" ht="16.5" customHeight="1" hidden="1">
      <c r="D42" s="62" t="s">
        <v>7</v>
      </c>
      <c r="E42" s="62" t="s">
        <v>8</v>
      </c>
      <c r="F42" s="62" t="s">
        <v>9</v>
      </c>
      <c r="G42" s="63"/>
      <c r="H42" s="209" t="s">
        <v>10</v>
      </c>
      <c r="I42" s="210"/>
    </row>
    <row r="43" spans="4:9" ht="16.5" customHeight="1" hidden="1">
      <c r="D43" s="64">
        <f>COUNTIF(K7:K36,"высокий")</f>
        <v>4</v>
      </c>
      <c r="E43" s="64">
        <f>COUNTIF(K7:K36,"средний")</f>
        <v>3</v>
      </c>
      <c r="F43" s="64">
        <f>COUNTIF(K7:K36,"низкий")</f>
        <v>1</v>
      </c>
      <c r="H43" s="207">
        <f>IF((D43+E43+F43)=0,"",(D43+0.64*E43+0.36*F43)/(D43+E43+F43))</f>
        <v>0.785</v>
      </c>
      <c r="I43" s="208"/>
    </row>
    <row r="44" ht="16.5" customHeight="1" hidden="1"/>
    <row r="45" ht="16.5" customHeight="1" hidden="1"/>
    <row r="46" ht="16.5" customHeight="1" hidden="1"/>
  </sheetData>
  <sheetProtection password="E60F" sheet="1"/>
  <mergeCells count="18">
    <mergeCell ref="A1:L1"/>
    <mergeCell ref="A2:L2"/>
    <mergeCell ref="J4:J6"/>
    <mergeCell ref="K4:K6"/>
    <mergeCell ref="C4:I4"/>
    <mergeCell ref="B4:B6"/>
    <mergeCell ref="A4:A6"/>
    <mergeCell ref="I5:I6"/>
    <mergeCell ref="C5:C6"/>
    <mergeCell ref="G5:G6"/>
    <mergeCell ref="L4:L6"/>
    <mergeCell ref="A37:B37"/>
    <mergeCell ref="H43:I43"/>
    <mergeCell ref="H42:I42"/>
    <mergeCell ref="C39:J39"/>
    <mergeCell ref="H5:H6"/>
    <mergeCell ref="D5:E5"/>
    <mergeCell ref="F5:F6"/>
  </mergeCells>
  <printOptions/>
  <pageMargins left="0.07874015748031496" right="0.1968503937007874" top="0.3937007874015748" bottom="0.4724409448818898" header="0.5118110236220472" footer="1.456692913385826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K4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I15" sqref="I15"/>
    </sheetView>
  </sheetViews>
  <sheetFormatPr defaultColWidth="9.00390625" defaultRowHeight="12.75"/>
  <cols>
    <col min="1" max="1" width="2.875" style="92" customWidth="1"/>
    <col min="2" max="2" width="22.125" style="92" customWidth="1"/>
    <col min="3" max="8" width="11.25390625" style="92" customWidth="1"/>
    <col min="9" max="9" width="14.625" style="92" customWidth="1"/>
    <col min="10" max="10" width="11.25390625" style="92" customWidth="1"/>
    <col min="11" max="11" width="9.125" style="92" hidden="1" customWidth="1"/>
    <col min="12" max="16384" width="9.125" style="92" customWidth="1"/>
  </cols>
  <sheetData>
    <row r="1" spans="1:11" s="88" customFormat="1" ht="25.5">
      <c r="A1" s="223" t="s">
        <v>6</v>
      </c>
      <c r="B1" s="222" t="s">
        <v>66</v>
      </c>
      <c r="C1" s="222" t="s">
        <v>113</v>
      </c>
      <c r="D1" s="222"/>
      <c r="E1" s="222"/>
      <c r="F1" s="222"/>
      <c r="G1" s="222"/>
      <c r="H1" s="222"/>
      <c r="I1" s="87" t="s">
        <v>114</v>
      </c>
      <c r="J1" s="223" t="s">
        <v>98</v>
      </c>
      <c r="K1" s="223" t="s">
        <v>99</v>
      </c>
    </row>
    <row r="2" spans="1:11" s="88" customFormat="1" ht="12.75">
      <c r="A2" s="224"/>
      <c r="B2" s="222"/>
      <c r="C2" s="222" t="s">
        <v>96</v>
      </c>
      <c r="D2" s="222"/>
      <c r="E2" s="222"/>
      <c r="F2" s="222"/>
      <c r="G2" s="222"/>
      <c r="H2" s="222"/>
      <c r="I2" s="222" t="s">
        <v>97</v>
      </c>
      <c r="J2" s="224"/>
      <c r="K2" s="224"/>
    </row>
    <row r="3" spans="1:11" s="88" customFormat="1" ht="12.75">
      <c r="A3" s="225"/>
      <c r="B3" s="222"/>
      <c r="C3" s="87">
        <v>1</v>
      </c>
      <c r="D3" s="87">
        <v>2</v>
      </c>
      <c r="E3" s="87">
        <v>3</v>
      </c>
      <c r="F3" s="87">
        <v>4</v>
      </c>
      <c r="G3" s="87">
        <v>5</v>
      </c>
      <c r="H3" s="87">
        <v>6</v>
      </c>
      <c r="I3" s="222"/>
      <c r="J3" s="225"/>
      <c r="K3" s="225"/>
    </row>
    <row r="4" spans="1:11" ht="12.75">
      <c r="A4" s="89">
        <v>1</v>
      </c>
      <c r="B4" s="65" t="s">
        <v>124</v>
      </c>
      <c r="C4" s="84">
        <v>3</v>
      </c>
      <c r="D4" s="84">
        <v>3</v>
      </c>
      <c r="E4" s="84">
        <v>3</v>
      </c>
      <c r="F4" s="84">
        <v>3</v>
      </c>
      <c r="G4" s="84">
        <v>3</v>
      </c>
      <c r="H4" s="84">
        <v>3</v>
      </c>
      <c r="I4" s="84">
        <v>3</v>
      </c>
      <c r="J4" s="90">
        <f>IF(SUM(C4:I4)=0,"",SUM(C4:I4))</f>
        <v>21</v>
      </c>
      <c r="K4" s="91" t="str">
        <f>IF(J4="","",IF(J4&lt;=14,"низкий",IF(J4&gt;=19,"высокий",IF(J4&gt;=15,"средний"))))</f>
        <v>высокий</v>
      </c>
    </row>
    <row r="5" spans="1:11" ht="12.75">
      <c r="A5" s="89">
        <v>2</v>
      </c>
      <c r="B5" s="65" t="s">
        <v>125</v>
      </c>
      <c r="C5" s="84">
        <v>3</v>
      </c>
      <c r="D5" s="84">
        <v>3</v>
      </c>
      <c r="E5" s="84">
        <v>3</v>
      </c>
      <c r="F5" s="84">
        <v>3</v>
      </c>
      <c r="G5" s="84">
        <v>3</v>
      </c>
      <c r="H5" s="84">
        <v>3</v>
      </c>
      <c r="I5" s="84">
        <v>3</v>
      </c>
      <c r="J5" s="90">
        <f aca="true" t="shared" si="0" ref="J5:J33">IF(SUM(C5:I5)=0,"",SUM(C5:I5))</f>
        <v>21</v>
      </c>
      <c r="K5" s="91" t="str">
        <f aca="true" t="shared" si="1" ref="K5:K33">IF(J5="","",IF(J5&lt;=14,"низкий",IF(J5&gt;=19,"высокий",IF(J5&gt;=15,"средний"))))</f>
        <v>высокий</v>
      </c>
    </row>
    <row r="6" spans="1:11" ht="12.75">
      <c r="A6" s="89">
        <v>3</v>
      </c>
      <c r="B6" s="65" t="s">
        <v>126</v>
      </c>
      <c r="C6" s="84">
        <v>3</v>
      </c>
      <c r="D6" s="84">
        <v>3</v>
      </c>
      <c r="E6" s="84">
        <v>3</v>
      </c>
      <c r="F6" s="84">
        <v>3</v>
      </c>
      <c r="G6" s="84">
        <v>3</v>
      </c>
      <c r="H6" s="84">
        <v>3</v>
      </c>
      <c r="I6" s="84">
        <v>3</v>
      </c>
      <c r="J6" s="90">
        <f t="shared" si="0"/>
        <v>21</v>
      </c>
      <c r="K6" s="91" t="str">
        <f t="shared" si="1"/>
        <v>высокий</v>
      </c>
    </row>
    <row r="7" spans="1:11" ht="12.75">
      <c r="A7" s="89">
        <v>4</v>
      </c>
      <c r="B7" s="65" t="s">
        <v>127</v>
      </c>
      <c r="C7" s="84">
        <v>3</v>
      </c>
      <c r="D7" s="84">
        <v>3</v>
      </c>
      <c r="E7" s="84">
        <v>3</v>
      </c>
      <c r="F7" s="84">
        <v>3</v>
      </c>
      <c r="G7" s="84">
        <v>3</v>
      </c>
      <c r="H7" s="84">
        <v>3</v>
      </c>
      <c r="I7" s="84">
        <v>3</v>
      </c>
      <c r="J7" s="90">
        <f t="shared" si="0"/>
        <v>21</v>
      </c>
      <c r="K7" s="91" t="str">
        <f t="shared" si="1"/>
        <v>высокий</v>
      </c>
    </row>
    <row r="8" spans="1:11" ht="12.75">
      <c r="A8" s="89">
        <v>5</v>
      </c>
      <c r="B8" s="65" t="s">
        <v>128</v>
      </c>
      <c r="C8" s="84">
        <v>3</v>
      </c>
      <c r="D8" s="84">
        <v>3</v>
      </c>
      <c r="E8" s="84">
        <v>3</v>
      </c>
      <c r="F8" s="84">
        <v>3</v>
      </c>
      <c r="G8" s="84">
        <v>3</v>
      </c>
      <c r="H8" s="84">
        <v>3</v>
      </c>
      <c r="I8" s="84">
        <v>3</v>
      </c>
      <c r="J8" s="90">
        <f t="shared" si="0"/>
        <v>21</v>
      </c>
      <c r="K8" s="91" t="str">
        <f t="shared" si="1"/>
        <v>высокий</v>
      </c>
    </row>
    <row r="9" spans="1:11" ht="12.75">
      <c r="A9" s="89">
        <v>6</v>
      </c>
      <c r="B9" s="65" t="s">
        <v>129</v>
      </c>
      <c r="C9" s="84">
        <v>3</v>
      </c>
      <c r="D9" s="84">
        <v>3</v>
      </c>
      <c r="E9" s="84">
        <v>3</v>
      </c>
      <c r="F9" s="84">
        <v>3</v>
      </c>
      <c r="G9" s="84">
        <v>3</v>
      </c>
      <c r="H9" s="84">
        <v>2</v>
      </c>
      <c r="I9" s="84">
        <v>3</v>
      </c>
      <c r="J9" s="90">
        <f t="shared" si="0"/>
        <v>20</v>
      </c>
      <c r="K9" s="91" t="str">
        <f t="shared" si="1"/>
        <v>высокий</v>
      </c>
    </row>
    <row r="10" spans="1:11" ht="12.75">
      <c r="A10" s="89">
        <v>7</v>
      </c>
      <c r="B10" s="65" t="s">
        <v>130</v>
      </c>
      <c r="C10" s="84">
        <v>3</v>
      </c>
      <c r="D10" s="84">
        <v>3</v>
      </c>
      <c r="E10" s="84">
        <v>3</v>
      </c>
      <c r="F10" s="84">
        <v>3</v>
      </c>
      <c r="G10" s="84">
        <v>3</v>
      </c>
      <c r="H10" s="84">
        <v>3</v>
      </c>
      <c r="I10" s="84">
        <v>3</v>
      </c>
      <c r="J10" s="90">
        <f t="shared" si="0"/>
        <v>21</v>
      </c>
      <c r="K10" s="91" t="str">
        <f t="shared" si="1"/>
        <v>высокий</v>
      </c>
    </row>
    <row r="11" spans="1:11" ht="12.75">
      <c r="A11" s="89">
        <v>8</v>
      </c>
      <c r="B11" s="65" t="s">
        <v>131</v>
      </c>
      <c r="C11" s="84">
        <v>3</v>
      </c>
      <c r="D11" s="84">
        <v>3</v>
      </c>
      <c r="E11" s="84">
        <v>3</v>
      </c>
      <c r="F11" s="84">
        <v>3</v>
      </c>
      <c r="G11" s="84">
        <v>3</v>
      </c>
      <c r="H11" s="84">
        <v>3</v>
      </c>
      <c r="I11" s="84">
        <v>3</v>
      </c>
      <c r="J11" s="90">
        <f t="shared" si="0"/>
        <v>21</v>
      </c>
      <c r="K11" s="91" t="str">
        <f t="shared" si="1"/>
        <v>высокий</v>
      </c>
    </row>
    <row r="12" spans="1:11" ht="12.75">
      <c r="A12" s="89">
        <v>9</v>
      </c>
      <c r="B12" s="83"/>
      <c r="C12" s="84"/>
      <c r="D12" s="84"/>
      <c r="E12" s="84"/>
      <c r="F12" s="84"/>
      <c r="G12" s="84"/>
      <c r="H12" s="84"/>
      <c r="I12" s="84"/>
      <c r="J12" s="90">
        <f t="shared" si="0"/>
      </c>
      <c r="K12" s="91">
        <f t="shared" si="1"/>
      </c>
    </row>
    <row r="13" spans="1:11" ht="12.75">
      <c r="A13" s="89">
        <v>10</v>
      </c>
      <c r="B13" s="83"/>
      <c r="C13" s="84"/>
      <c r="D13" s="84"/>
      <c r="E13" s="84"/>
      <c r="F13" s="84"/>
      <c r="G13" s="84"/>
      <c r="H13" s="84"/>
      <c r="I13" s="84"/>
      <c r="J13" s="90">
        <f t="shared" si="0"/>
      </c>
      <c r="K13" s="91">
        <f t="shared" si="1"/>
      </c>
    </row>
    <row r="14" spans="1:11" ht="12.75">
      <c r="A14" s="89">
        <v>11</v>
      </c>
      <c r="B14" s="83"/>
      <c r="C14" s="84"/>
      <c r="D14" s="84"/>
      <c r="E14" s="84"/>
      <c r="F14" s="84"/>
      <c r="G14" s="84"/>
      <c r="H14" s="84"/>
      <c r="I14" s="84"/>
      <c r="J14" s="90">
        <f t="shared" si="0"/>
      </c>
      <c r="K14" s="91">
        <f t="shared" si="1"/>
      </c>
    </row>
    <row r="15" spans="1:11" ht="12.75">
      <c r="A15" s="89">
        <v>12</v>
      </c>
      <c r="B15" s="83"/>
      <c r="C15" s="84"/>
      <c r="D15" s="84"/>
      <c r="E15" s="84"/>
      <c r="F15" s="84"/>
      <c r="G15" s="84"/>
      <c r="H15" s="84"/>
      <c r="I15" s="84"/>
      <c r="J15" s="90">
        <f t="shared" si="0"/>
      </c>
      <c r="K15" s="91">
        <f t="shared" si="1"/>
      </c>
    </row>
    <row r="16" spans="1:11" ht="12.75">
      <c r="A16" s="89">
        <v>13</v>
      </c>
      <c r="B16" s="83"/>
      <c r="C16" s="84"/>
      <c r="D16" s="84"/>
      <c r="E16" s="84"/>
      <c r="F16" s="84"/>
      <c r="G16" s="84"/>
      <c r="H16" s="84"/>
      <c r="I16" s="84"/>
      <c r="J16" s="90">
        <f t="shared" si="0"/>
      </c>
      <c r="K16" s="91">
        <f t="shared" si="1"/>
      </c>
    </row>
    <row r="17" spans="1:11" ht="12.75">
      <c r="A17" s="89">
        <v>14</v>
      </c>
      <c r="B17" s="83"/>
      <c r="C17" s="84"/>
      <c r="D17" s="84"/>
      <c r="E17" s="84"/>
      <c r="F17" s="84"/>
      <c r="G17" s="84"/>
      <c r="H17" s="84"/>
      <c r="I17" s="84"/>
      <c r="J17" s="90">
        <f t="shared" si="0"/>
      </c>
      <c r="K17" s="91">
        <f t="shared" si="1"/>
      </c>
    </row>
    <row r="18" spans="1:11" ht="12.75">
      <c r="A18" s="89">
        <v>15</v>
      </c>
      <c r="B18" s="83"/>
      <c r="C18" s="84"/>
      <c r="D18" s="84"/>
      <c r="E18" s="84"/>
      <c r="F18" s="84"/>
      <c r="G18" s="84"/>
      <c r="H18" s="84"/>
      <c r="I18" s="84"/>
      <c r="J18" s="90">
        <f t="shared" si="0"/>
      </c>
      <c r="K18" s="91">
        <f t="shared" si="1"/>
      </c>
    </row>
    <row r="19" spans="1:11" ht="12.75">
      <c r="A19" s="89">
        <v>16</v>
      </c>
      <c r="B19" s="83"/>
      <c r="C19" s="84"/>
      <c r="D19" s="84"/>
      <c r="E19" s="84"/>
      <c r="F19" s="84"/>
      <c r="G19" s="84"/>
      <c r="H19" s="84"/>
      <c r="I19" s="84"/>
      <c r="J19" s="90">
        <f t="shared" si="0"/>
      </c>
      <c r="K19" s="91">
        <f t="shared" si="1"/>
      </c>
    </row>
    <row r="20" spans="1:11" ht="12.75">
      <c r="A20" s="89">
        <v>17</v>
      </c>
      <c r="B20" s="83"/>
      <c r="C20" s="84"/>
      <c r="D20" s="84"/>
      <c r="E20" s="84"/>
      <c r="F20" s="84"/>
      <c r="G20" s="84"/>
      <c r="H20" s="84"/>
      <c r="I20" s="84"/>
      <c r="J20" s="90">
        <f t="shared" si="0"/>
      </c>
      <c r="K20" s="91">
        <f t="shared" si="1"/>
      </c>
    </row>
    <row r="21" spans="1:11" ht="12.75">
      <c r="A21" s="89">
        <v>18</v>
      </c>
      <c r="B21" s="83"/>
      <c r="C21" s="84"/>
      <c r="D21" s="84"/>
      <c r="E21" s="84"/>
      <c r="F21" s="84"/>
      <c r="G21" s="84"/>
      <c r="H21" s="84"/>
      <c r="I21" s="84"/>
      <c r="J21" s="90">
        <f t="shared" si="0"/>
      </c>
      <c r="K21" s="91">
        <f t="shared" si="1"/>
      </c>
    </row>
    <row r="22" spans="1:11" ht="12.75">
      <c r="A22" s="89">
        <v>19</v>
      </c>
      <c r="B22" s="83"/>
      <c r="C22" s="84"/>
      <c r="D22" s="84"/>
      <c r="E22" s="84"/>
      <c r="F22" s="84"/>
      <c r="G22" s="84"/>
      <c r="H22" s="84"/>
      <c r="I22" s="84"/>
      <c r="J22" s="90">
        <f t="shared" si="0"/>
      </c>
      <c r="K22" s="91">
        <f t="shared" si="1"/>
      </c>
    </row>
    <row r="23" spans="1:11" ht="12.75">
      <c r="A23" s="89">
        <v>20</v>
      </c>
      <c r="B23" s="83"/>
      <c r="C23" s="84"/>
      <c r="D23" s="84"/>
      <c r="E23" s="84"/>
      <c r="F23" s="84"/>
      <c r="G23" s="84"/>
      <c r="H23" s="84"/>
      <c r="I23" s="84"/>
      <c r="J23" s="90">
        <f t="shared" si="0"/>
      </c>
      <c r="K23" s="91">
        <f t="shared" si="1"/>
      </c>
    </row>
    <row r="24" spans="1:11" ht="12.75">
      <c r="A24" s="89">
        <v>21</v>
      </c>
      <c r="B24" s="83"/>
      <c r="C24" s="84"/>
      <c r="D24" s="84"/>
      <c r="E24" s="84"/>
      <c r="F24" s="84"/>
      <c r="G24" s="84"/>
      <c r="H24" s="84"/>
      <c r="I24" s="84"/>
      <c r="J24" s="90">
        <f t="shared" si="0"/>
      </c>
      <c r="K24" s="91">
        <f t="shared" si="1"/>
      </c>
    </row>
    <row r="25" spans="1:11" ht="12.75">
      <c r="A25" s="89">
        <v>22</v>
      </c>
      <c r="B25" s="83"/>
      <c r="C25" s="84"/>
      <c r="D25" s="84"/>
      <c r="E25" s="84"/>
      <c r="F25" s="84"/>
      <c r="G25" s="84"/>
      <c r="H25" s="84"/>
      <c r="I25" s="84"/>
      <c r="J25" s="90">
        <f t="shared" si="0"/>
      </c>
      <c r="K25" s="91">
        <f t="shared" si="1"/>
      </c>
    </row>
    <row r="26" spans="1:11" ht="12.75">
      <c r="A26" s="89">
        <v>23</v>
      </c>
      <c r="B26" s="83"/>
      <c r="C26" s="84"/>
      <c r="D26" s="84"/>
      <c r="E26" s="84"/>
      <c r="F26" s="84"/>
      <c r="G26" s="84"/>
      <c r="H26" s="84"/>
      <c r="I26" s="84"/>
      <c r="J26" s="90">
        <f t="shared" si="0"/>
      </c>
      <c r="K26" s="91">
        <f t="shared" si="1"/>
      </c>
    </row>
    <row r="27" spans="1:11" ht="12.75">
      <c r="A27" s="93">
        <v>24</v>
      </c>
      <c r="B27" s="85"/>
      <c r="C27" s="85"/>
      <c r="D27" s="85"/>
      <c r="E27" s="85"/>
      <c r="F27" s="85"/>
      <c r="G27" s="85"/>
      <c r="H27" s="85"/>
      <c r="I27" s="85"/>
      <c r="J27" s="90">
        <f t="shared" si="0"/>
      </c>
      <c r="K27" s="91">
        <f t="shared" si="1"/>
      </c>
    </row>
    <row r="28" spans="1:11" ht="12.75">
      <c r="A28" s="93">
        <v>25</v>
      </c>
      <c r="B28" s="85"/>
      <c r="C28" s="85"/>
      <c r="D28" s="85"/>
      <c r="E28" s="85"/>
      <c r="F28" s="85"/>
      <c r="G28" s="85"/>
      <c r="H28" s="85"/>
      <c r="I28" s="85"/>
      <c r="J28" s="90">
        <f t="shared" si="0"/>
      </c>
      <c r="K28" s="91">
        <f t="shared" si="1"/>
      </c>
    </row>
    <row r="29" spans="1:11" ht="12.75">
      <c r="A29" s="93">
        <v>26</v>
      </c>
      <c r="B29" s="85"/>
      <c r="C29" s="85"/>
      <c r="D29" s="85"/>
      <c r="E29" s="85"/>
      <c r="F29" s="85"/>
      <c r="G29" s="85"/>
      <c r="H29" s="85"/>
      <c r="I29" s="85"/>
      <c r="J29" s="90">
        <f t="shared" si="0"/>
      </c>
      <c r="K29" s="91">
        <f t="shared" si="1"/>
      </c>
    </row>
    <row r="30" spans="1:11" ht="12.75">
      <c r="A30" s="93">
        <v>27</v>
      </c>
      <c r="B30" s="85"/>
      <c r="C30" s="85"/>
      <c r="D30" s="85"/>
      <c r="E30" s="85"/>
      <c r="F30" s="85"/>
      <c r="G30" s="85"/>
      <c r="H30" s="85"/>
      <c r="I30" s="85"/>
      <c r="J30" s="90">
        <f t="shared" si="0"/>
      </c>
      <c r="K30" s="91">
        <f t="shared" si="1"/>
      </c>
    </row>
    <row r="31" spans="1:11" ht="12.75">
      <c r="A31" s="93">
        <v>28</v>
      </c>
      <c r="B31" s="85"/>
      <c r="C31" s="85"/>
      <c r="D31" s="85"/>
      <c r="E31" s="85"/>
      <c r="F31" s="85"/>
      <c r="G31" s="85"/>
      <c r="H31" s="85"/>
      <c r="I31" s="85"/>
      <c r="J31" s="90">
        <f t="shared" si="0"/>
      </c>
      <c r="K31" s="91">
        <f t="shared" si="1"/>
      </c>
    </row>
    <row r="32" spans="1:11" ht="12.75">
      <c r="A32" s="93">
        <v>29</v>
      </c>
      <c r="B32" s="85"/>
      <c r="C32" s="85"/>
      <c r="D32" s="85"/>
      <c r="E32" s="85"/>
      <c r="F32" s="85"/>
      <c r="G32" s="85"/>
      <c r="H32" s="85"/>
      <c r="I32" s="85"/>
      <c r="J32" s="90">
        <f t="shared" si="0"/>
      </c>
      <c r="K32" s="91">
        <f t="shared" si="1"/>
      </c>
    </row>
    <row r="33" spans="1:11" ht="12.75">
      <c r="A33" s="94">
        <v>30</v>
      </c>
      <c r="B33" s="86"/>
      <c r="C33" s="85"/>
      <c r="D33" s="85"/>
      <c r="E33" s="85"/>
      <c r="F33" s="85"/>
      <c r="G33" s="85"/>
      <c r="H33" s="85"/>
      <c r="I33" s="85"/>
      <c r="J33" s="90">
        <f t="shared" si="0"/>
      </c>
      <c r="K33" s="91">
        <f t="shared" si="1"/>
      </c>
    </row>
    <row r="34" spans="1:11" ht="51.75" customHeight="1">
      <c r="A34" s="220" t="s">
        <v>106</v>
      </c>
      <c r="B34" s="221"/>
      <c r="C34" s="95">
        <f aca="true" t="shared" si="2" ref="C34:I34">IF(SUM(C4:C33)=0,"",(AVERAGE(C4:C33))/3)</f>
        <v>1</v>
      </c>
      <c r="D34" s="95">
        <f t="shared" si="2"/>
        <v>1</v>
      </c>
      <c r="E34" s="95">
        <f t="shared" si="2"/>
        <v>1</v>
      </c>
      <c r="F34" s="95">
        <f t="shared" si="2"/>
        <v>1</v>
      </c>
      <c r="G34" s="95">
        <f t="shared" si="2"/>
        <v>1</v>
      </c>
      <c r="H34" s="95">
        <f t="shared" si="2"/>
        <v>0.9583333333333334</v>
      </c>
      <c r="I34" s="95">
        <f t="shared" si="2"/>
        <v>1</v>
      </c>
      <c r="J34" s="95">
        <f>IF(SUM(J4:J33)=0,"",(AVERAGE(J4:J33))/21)</f>
        <v>0.9940476190476191</v>
      </c>
      <c r="K34" s="91"/>
    </row>
    <row r="36" ht="11.25" customHeight="1"/>
    <row r="37" ht="7.5" customHeight="1" hidden="1"/>
    <row r="38" spans="4:6" ht="30" customHeight="1" hidden="1">
      <c r="D38" s="209" t="s">
        <v>101</v>
      </c>
      <c r="E38" s="219"/>
      <c r="F38" s="210"/>
    </row>
    <row r="39" spans="4:6" ht="25.5" hidden="1">
      <c r="D39" s="62" t="s">
        <v>7</v>
      </c>
      <c r="E39" s="62" t="s">
        <v>8</v>
      </c>
      <c r="F39" s="62" t="s">
        <v>9</v>
      </c>
    </row>
    <row r="40" spans="4:6" ht="12.75" hidden="1">
      <c r="D40" s="64">
        <f>COUNTIF(K4:K33,"высокий")</f>
        <v>8</v>
      </c>
      <c r="E40" s="64">
        <f>COUNTIF(K4:K33,"средний")</f>
        <v>0</v>
      </c>
      <c r="F40" s="64">
        <f>COUNTIF(K4:K33,"низкий")</f>
        <v>0</v>
      </c>
    </row>
  </sheetData>
  <sheetProtection password="E60F" sheet="1" objects="1" scenarios="1"/>
  <mergeCells count="9">
    <mergeCell ref="D38:F38"/>
    <mergeCell ref="A34:B34"/>
    <mergeCell ref="I2:I3"/>
    <mergeCell ref="A1:A3"/>
    <mergeCell ref="J1:J3"/>
    <mergeCell ref="K1:K3"/>
    <mergeCell ref="B1:B3"/>
    <mergeCell ref="C1:H1"/>
    <mergeCell ref="C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J33"/>
  <sheetViews>
    <sheetView zoomScalePageLayoutView="0" workbookViewId="0" topLeftCell="A1">
      <selection activeCell="AJ11" sqref="AJ11"/>
    </sheetView>
  </sheetViews>
  <sheetFormatPr defaultColWidth="9.00390625" defaultRowHeight="12.75"/>
  <cols>
    <col min="1" max="1" width="3.625" style="123" customWidth="1"/>
    <col min="2" max="2" width="21.125" style="123" customWidth="1"/>
    <col min="3" max="36" width="4.625" style="123" customWidth="1"/>
    <col min="37" max="16384" width="9.125" style="123" customWidth="1"/>
  </cols>
  <sheetData>
    <row r="1" spans="1:36" s="118" customFormat="1" ht="12" customHeight="1" thickBot="1">
      <c r="A1" s="226" t="s">
        <v>6</v>
      </c>
      <c r="B1" s="229" t="s">
        <v>66</v>
      </c>
      <c r="C1" s="232" t="s">
        <v>109</v>
      </c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4" t="s">
        <v>112</v>
      </c>
      <c r="AH1" s="235"/>
      <c r="AI1" s="235"/>
      <c r="AJ1" s="236"/>
    </row>
    <row r="2" spans="1:36" s="118" customFormat="1" ht="12" customHeight="1">
      <c r="A2" s="227"/>
      <c r="B2" s="230"/>
      <c r="C2" s="240" t="s">
        <v>38</v>
      </c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2"/>
      <c r="R2" s="240" t="s">
        <v>39</v>
      </c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2"/>
      <c r="AG2" s="237"/>
      <c r="AH2" s="238"/>
      <c r="AI2" s="238"/>
      <c r="AJ2" s="239"/>
    </row>
    <row r="3" spans="1:36" s="118" customFormat="1" ht="12" customHeight="1">
      <c r="A3" s="228"/>
      <c r="B3" s="231"/>
      <c r="C3" s="119">
        <v>1</v>
      </c>
      <c r="D3" s="120">
        <v>2</v>
      </c>
      <c r="E3" s="120">
        <v>3</v>
      </c>
      <c r="F3" s="120">
        <v>4</v>
      </c>
      <c r="G3" s="120">
        <v>5</v>
      </c>
      <c r="H3" s="120">
        <v>6</v>
      </c>
      <c r="I3" s="120">
        <v>7</v>
      </c>
      <c r="J3" s="120">
        <v>8</v>
      </c>
      <c r="K3" s="120">
        <v>9</v>
      </c>
      <c r="L3" s="120">
        <v>10</v>
      </c>
      <c r="M3" s="120">
        <v>11</v>
      </c>
      <c r="N3" s="120">
        <v>12</v>
      </c>
      <c r="O3" s="120">
        <v>13</v>
      </c>
      <c r="P3" s="120">
        <v>14</v>
      </c>
      <c r="Q3" s="121">
        <v>15</v>
      </c>
      <c r="R3" s="119">
        <v>1</v>
      </c>
      <c r="S3" s="120">
        <v>2</v>
      </c>
      <c r="T3" s="120">
        <v>3</v>
      </c>
      <c r="U3" s="120">
        <v>4</v>
      </c>
      <c r="V3" s="120">
        <v>5</v>
      </c>
      <c r="W3" s="120">
        <v>6</v>
      </c>
      <c r="X3" s="120">
        <v>7</v>
      </c>
      <c r="Y3" s="120">
        <v>8</v>
      </c>
      <c r="Z3" s="120">
        <v>9</v>
      </c>
      <c r="AA3" s="120">
        <v>10</v>
      </c>
      <c r="AB3" s="120">
        <v>11</v>
      </c>
      <c r="AC3" s="120">
        <v>12</v>
      </c>
      <c r="AD3" s="120">
        <v>13</v>
      </c>
      <c r="AE3" s="120">
        <v>14</v>
      </c>
      <c r="AF3" s="121">
        <v>15</v>
      </c>
      <c r="AG3" s="119">
        <v>1</v>
      </c>
      <c r="AH3" s="120">
        <v>2</v>
      </c>
      <c r="AI3" s="120">
        <v>3</v>
      </c>
      <c r="AJ3" s="121">
        <v>4</v>
      </c>
    </row>
    <row r="4" spans="1:36" ht="12.75" customHeight="1">
      <c r="A4" s="122" t="s">
        <v>40</v>
      </c>
      <c r="B4" s="65" t="s">
        <v>124</v>
      </c>
      <c r="C4" s="109">
        <v>3</v>
      </c>
      <c r="D4" s="110">
        <v>3</v>
      </c>
      <c r="E4" s="110">
        <v>3</v>
      </c>
      <c r="F4" s="110">
        <v>3</v>
      </c>
      <c r="G4" s="110">
        <v>3</v>
      </c>
      <c r="H4" s="110">
        <v>2</v>
      </c>
      <c r="I4" s="110">
        <v>3</v>
      </c>
      <c r="J4" s="110">
        <v>3</v>
      </c>
      <c r="K4" s="110">
        <v>3</v>
      </c>
      <c r="L4" s="110">
        <v>3</v>
      </c>
      <c r="M4" s="110">
        <v>3</v>
      </c>
      <c r="N4" s="110">
        <v>3</v>
      </c>
      <c r="O4" s="110">
        <v>3</v>
      </c>
      <c r="P4" s="110">
        <v>2</v>
      </c>
      <c r="Q4" s="110">
        <v>3</v>
      </c>
      <c r="R4" s="110">
        <v>3</v>
      </c>
      <c r="S4" s="110">
        <v>2</v>
      </c>
      <c r="T4" s="110">
        <v>3</v>
      </c>
      <c r="U4" s="110">
        <v>2</v>
      </c>
      <c r="V4" s="110">
        <v>3</v>
      </c>
      <c r="W4" s="110">
        <v>3</v>
      </c>
      <c r="X4" s="110">
        <v>3</v>
      </c>
      <c r="Y4" s="110">
        <v>3</v>
      </c>
      <c r="Z4" s="110">
        <v>2</v>
      </c>
      <c r="AA4" s="110">
        <v>2</v>
      </c>
      <c r="AB4" s="110">
        <v>2</v>
      </c>
      <c r="AC4" s="110">
        <v>2</v>
      </c>
      <c r="AD4" s="110">
        <v>3</v>
      </c>
      <c r="AE4" s="110">
        <v>2</v>
      </c>
      <c r="AF4" s="110">
        <v>3</v>
      </c>
      <c r="AG4" s="110">
        <v>3</v>
      </c>
      <c r="AH4" s="110">
        <v>3</v>
      </c>
      <c r="AI4" s="110">
        <v>3</v>
      </c>
      <c r="AJ4" s="110">
        <v>3</v>
      </c>
    </row>
    <row r="5" spans="1:36" ht="12.75" customHeight="1">
      <c r="A5" s="122" t="s">
        <v>41</v>
      </c>
      <c r="B5" s="65" t="s">
        <v>125</v>
      </c>
      <c r="C5" s="109">
        <v>3</v>
      </c>
      <c r="D5" s="109">
        <v>3</v>
      </c>
      <c r="E5" s="109">
        <v>3</v>
      </c>
      <c r="F5" s="109">
        <v>2</v>
      </c>
      <c r="G5" s="109">
        <v>3</v>
      </c>
      <c r="H5" s="109">
        <v>2</v>
      </c>
      <c r="I5" s="109">
        <v>3</v>
      </c>
      <c r="J5" s="109">
        <v>3</v>
      </c>
      <c r="K5" s="109">
        <v>3</v>
      </c>
      <c r="L5" s="109">
        <v>2</v>
      </c>
      <c r="M5" s="109">
        <v>3</v>
      </c>
      <c r="N5" s="109">
        <v>3</v>
      </c>
      <c r="O5" s="109">
        <v>3</v>
      </c>
      <c r="P5" s="109">
        <v>2</v>
      </c>
      <c r="Q5" s="109">
        <v>3</v>
      </c>
      <c r="R5" s="109">
        <v>3</v>
      </c>
      <c r="S5" s="109">
        <v>3</v>
      </c>
      <c r="T5" s="109">
        <v>2</v>
      </c>
      <c r="U5" s="109">
        <v>2</v>
      </c>
      <c r="V5" s="109">
        <v>3</v>
      </c>
      <c r="W5" s="109">
        <v>2</v>
      </c>
      <c r="X5" s="109">
        <v>3</v>
      </c>
      <c r="Y5" s="109">
        <v>3</v>
      </c>
      <c r="Z5" s="109">
        <v>3</v>
      </c>
      <c r="AA5" s="109">
        <v>2</v>
      </c>
      <c r="AB5" s="109">
        <v>1</v>
      </c>
      <c r="AC5" s="109">
        <v>3</v>
      </c>
      <c r="AD5" s="109">
        <v>3</v>
      </c>
      <c r="AE5" s="109">
        <v>3</v>
      </c>
      <c r="AF5" s="109">
        <v>3</v>
      </c>
      <c r="AG5" s="109">
        <v>3</v>
      </c>
      <c r="AH5" s="109">
        <v>3</v>
      </c>
      <c r="AI5" s="109">
        <v>3</v>
      </c>
      <c r="AJ5" s="109">
        <v>3</v>
      </c>
    </row>
    <row r="6" spans="1:36" ht="12.75" customHeight="1">
      <c r="A6" s="122" t="s">
        <v>42</v>
      </c>
      <c r="B6" s="65" t="s">
        <v>126</v>
      </c>
      <c r="C6" s="109">
        <v>3</v>
      </c>
      <c r="D6" s="110">
        <v>3</v>
      </c>
      <c r="E6" s="110">
        <v>3</v>
      </c>
      <c r="F6" s="110">
        <v>3</v>
      </c>
      <c r="G6" s="110">
        <v>3</v>
      </c>
      <c r="H6" s="110">
        <v>3</v>
      </c>
      <c r="I6" s="110">
        <v>3</v>
      </c>
      <c r="J6" s="110">
        <v>3</v>
      </c>
      <c r="K6" s="110">
        <v>3</v>
      </c>
      <c r="L6" s="110">
        <v>3</v>
      </c>
      <c r="M6" s="110">
        <v>3</v>
      </c>
      <c r="N6" s="110">
        <v>3</v>
      </c>
      <c r="O6" s="110">
        <v>3</v>
      </c>
      <c r="P6" s="110">
        <v>3</v>
      </c>
      <c r="Q6" s="108">
        <v>3</v>
      </c>
      <c r="R6" s="109">
        <v>2</v>
      </c>
      <c r="S6" s="110">
        <v>3</v>
      </c>
      <c r="T6" s="110">
        <v>2</v>
      </c>
      <c r="U6" s="110">
        <v>3</v>
      </c>
      <c r="V6" s="110">
        <v>3</v>
      </c>
      <c r="W6" s="110">
        <v>2</v>
      </c>
      <c r="X6" s="110">
        <v>3</v>
      </c>
      <c r="Y6" s="110">
        <v>3</v>
      </c>
      <c r="Z6" s="110">
        <v>2</v>
      </c>
      <c r="AA6" s="110">
        <v>1</v>
      </c>
      <c r="AB6" s="110">
        <v>2</v>
      </c>
      <c r="AC6" s="110">
        <v>2</v>
      </c>
      <c r="AD6" s="110">
        <v>2</v>
      </c>
      <c r="AE6" s="110">
        <v>1</v>
      </c>
      <c r="AF6" s="108">
        <v>3</v>
      </c>
      <c r="AG6" s="109">
        <v>3</v>
      </c>
      <c r="AH6" s="110">
        <v>3</v>
      </c>
      <c r="AI6" s="110">
        <v>3</v>
      </c>
      <c r="AJ6" s="108">
        <v>3</v>
      </c>
    </row>
    <row r="7" spans="1:36" ht="12.75" customHeight="1">
      <c r="A7" s="122" t="s">
        <v>43</v>
      </c>
      <c r="B7" s="65" t="s">
        <v>127</v>
      </c>
      <c r="C7" s="109">
        <v>3</v>
      </c>
      <c r="D7" s="110">
        <v>3</v>
      </c>
      <c r="E7" s="110">
        <v>3</v>
      </c>
      <c r="F7" s="110">
        <v>3</v>
      </c>
      <c r="G7" s="110">
        <v>3</v>
      </c>
      <c r="H7" s="110">
        <v>3</v>
      </c>
      <c r="I7" s="110">
        <v>3</v>
      </c>
      <c r="J7" s="110">
        <v>3</v>
      </c>
      <c r="K7" s="110">
        <v>3</v>
      </c>
      <c r="L7" s="110">
        <v>3</v>
      </c>
      <c r="M7" s="110">
        <v>3</v>
      </c>
      <c r="N7" s="110">
        <v>3</v>
      </c>
      <c r="O7" s="110">
        <v>3</v>
      </c>
      <c r="P7" s="110">
        <v>3</v>
      </c>
      <c r="Q7" s="108">
        <v>3</v>
      </c>
      <c r="R7" s="109">
        <v>2</v>
      </c>
      <c r="S7" s="110">
        <v>3</v>
      </c>
      <c r="T7" s="110">
        <v>2</v>
      </c>
      <c r="U7" s="110">
        <v>3</v>
      </c>
      <c r="V7" s="110">
        <v>3</v>
      </c>
      <c r="W7" s="110">
        <v>2</v>
      </c>
      <c r="X7" s="110">
        <v>3</v>
      </c>
      <c r="Y7" s="110">
        <v>3</v>
      </c>
      <c r="Z7" s="110">
        <v>2</v>
      </c>
      <c r="AA7" s="110">
        <v>1</v>
      </c>
      <c r="AB7" s="110">
        <v>2</v>
      </c>
      <c r="AC7" s="110">
        <v>2</v>
      </c>
      <c r="AD7" s="110">
        <v>2</v>
      </c>
      <c r="AE7" s="110">
        <v>1</v>
      </c>
      <c r="AF7" s="108">
        <v>3</v>
      </c>
      <c r="AG7" s="109">
        <v>3</v>
      </c>
      <c r="AH7" s="110">
        <v>3</v>
      </c>
      <c r="AI7" s="110">
        <v>3</v>
      </c>
      <c r="AJ7" s="108">
        <v>3</v>
      </c>
    </row>
    <row r="8" spans="1:36" ht="12.75" customHeight="1">
      <c r="A8" s="122" t="s">
        <v>44</v>
      </c>
      <c r="B8" s="65" t="s">
        <v>128</v>
      </c>
      <c r="C8" s="109">
        <v>3</v>
      </c>
      <c r="D8" s="110">
        <v>3</v>
      </c>
      <c r="E8" s="110">
        <v>2</v>
      </c>
      <c r="F8" s="110">
        <v>2</v>
      </c>
      <c r="G8" s="110">
        <v>2</v>
      </c>
      <c r="H8" s="110">
        <v>2</v>
      </c>
      <c r="I8" s="110">
        <v>3</v>
      </c>
      <c r="J8" s="110">
        <v>3</v>
      </c>
      <c r="K8" s="110">
        <v>3</v>
      </c>
      <c r="L8" s="110">
        <v>3</v>
      </c>
      <c r="M8" s="110">
        <v>3</v>
      </c>
      <c r="N8" s="110">
        <v>3</v>
      </c>
      <c r="O8" s="110">
        <v>3</v>
      </c>
      <c r="P8" s="110">
        <v>3</v>
      </c>
      <c r="Q8" s="108">
        <v>3</v>
      </c>
      <c r="R8" s="109">
        <v>3</v>
      </c>
      <c r="S8" s="110">
        <v>2</v>
      </c>
      <c r="T8" s="110">
        <v>2</v>
      </c>
      <c r="U8" s="110">
        <v>2</v>
      </c>
      <c r="V8" s="110">
        <v>3</v>
      </c>
      <c r="W8" s="110">
        <v>2</v>
      </c>
      <c r="X8" s="110">
        <v>2</v>
      </c>
      <c r="Y8" s="110">
        <v>2</v>
      </c>
      <c r="Z8" s="110">
        <v>3</v>
      </c>
      <c r="AA8" s="110">
        <v>3</v>
      </c>
      <c r="AB8" s="110">
        <v>3</v>
      </c>
      <c r="AC8" s="110">
        <v>2</v>
      </c>
      <c r="AD8" s="110">
        <v>2</v>
      </c>
      <c r="AE8" s="110">
        <v>2</v>
      </c>
      <c r="AF8" s="108">
        <v>2</v>
      </c>
      <c r="AG8" s="109">
        <v>3</v>
      </c>
      <c r="AH8" s="110">
        <v>3</v>
      </c>
      <c r="AI8" s="110">
        <v>2</v>
      </c>
      <c r="AJ8" s="108">
        <v>3</v>
      </c>
    </row>
    <row r="9" spans="1:36" ht="12.75" customHeight="1">
      <c r="A9" s="122" t="s">
        <v>45</v>
      </c>
      <c r="B9" s="65" t="s">
        <v>129</v>
      </c>
      <c r="C9" s="109">
        <v>2</v>
      </c>
      <c r="D9" s="110">
        <v>2</v>
      </c>
      <c r="E9" s="110">
        <v>3</v>
      </c>
      <c r="F9" s="110">
        <v>3</v>
      </c>
      <c r="G9" s="110">
        <v>3</v>
      </c>
      <c r="H9" s="110">
        <v>3</v>
      </c>
      <c r="I9" s="110">
        <v>3</v>
      </c>
      <c r="J9" s="110">
        <v>3</v>
      </c>
      <c r="K9" s="110">
        <v>3</v>
      </c>
      <c r="L9" s="110">
        <v>2</v>
      </c>
      <c r="M9" s="110">
        <v>3</v>
      </c>
      <c r="N9" s="110">
        <v>2</v>
      </c>
      <c r="O9" s="110">
        <v>3</v>
      </c>
      <c r="P9" s="110">
        <v>2</v>
      </c>
      <c r="Q9" s="108">
        <v>3</v>
      </c>
      <c r="R9" s="109">
        <v>3</v>
      </c>
      <c r="S9" s="110">
        <v>2</v>
      </c>
      <c r="T9" s="110">
        <v>2</v>
      </c>
      <c r="U9" s="110">
        <v>3</v>
      </c>
      <c r="V9" s="110">
        <v>3</v>
      </c>
      <c r="W9" s="110">
        <v>3</v>
      </c>
      <c r="X9" s="110">
        <v>3</v>
      </c>
      <c r="Y9" s="110">
        <v>3</v>
      </c>
      <c r="Z9" s="110">
        <v>3</v>
      </c>
      <c r="AA9" s="110">
        <v>2</v>
      </c>
      <c r="AB9" s="110">
        <v>2</v>
      </c>
      <c r="AC9" s="110">
        <v>2</v>
      </c>
      <c r="AD9" s="110">
        <v>2</v>
      </c>
      <c r="AE9" s="110">
        <v>2</v>
      </c>
      <c r="AF9" s="108">
        <v>3</v>
      </c>
      <c r="AG9" s="109">
        <v>3</v>
      </c>
      <c r="AH9" s="110">
        <v>3</v>
      </c>
      <c r="AI9" s="110">
        <v>3</v>
      </c>
      <c r="AJ9" s="108">
        <v>2</v>
      </c>
    </row>
    <row r="10" spans="1:36" ht="12.75" customHeight="1">
      <c r="A10" s="122" t="s">
        <v>46</v>
      </c>
      <c r="B10" s="65" t="s">
        <v>130</v>
      </c>
      <c r="C10" s="109">
        <v>3</v>
      </c>
      <c r="D10" s="110">
        <v>3</v>
      </c>
      <c r="E10" s="110">
        <v>3</v>
      </c>
      <c r="F10" s="110">
        <v>3</v>
      </c>
      <c r="G10" s="110">
        <v>2</v>
      </c>
      <c r="H10" s="110">
        <v>2</v>
      </c>
      <c r="I10" s="110">
        <v>2</v>
      </c>
      <c r="J10" s="110">
        <v>3</v>
      </c>
      <c r="K10" s="110">
        <v>3</v>
      </c>
      <c r="L10" s="110">
        <v>3</v>
      </c>
      <c r="M10" s="110">
        <v>3</v>
      </c>
      <c r="N10" s="110">
        <v>3</v>
      </c>
      <c r="O10" s="110">
        <v>3</v>
      </c>
      <c r="P10" s="110">
        <v>2</v>
      </c>
      <c r="Q10" s="108">
        <v>3</v>
      </c>
      <c r="R10" s="109">
        <v>3</v>
      </c>
      <c r="S10" s="110">
        <v>3</v>
      </c>
      <c r="T10" s="110">
        <v>1</v>
      </c>
      <c r="U10" s="110">
        <v>2</v>
      </c>
      <c r="V10" s="110">
        <v>3</v>
      </c>
      <c r="W10" s="110">
        <v>2</v>
      </c>
      <c r="X10" s="110">
        <v>3</v>
      </c>
      <c r="Y10" s="110">
        <v>2</v>
      </c>
      <c r="Z10" s="110">
        <v>3</v>
      </c>
      <c r="AA10" s="110">
        <v>3</v>
      </c>
      <c r="AB10" s="110">
        <v>3</v>
      </c>
      <c r="AC10" s="110">
        <v>3</v>
      </c>
      <c r="AD10" s="110">
        <v>3</v>
      </c>
      <c r="AE10" s="110">
        <v>3</v>
      </c>
      <c r="AF10" s="108">
        <v>3</v>
      </c>
      <c r="AG10" s="109">
        <v>3</v>
      </c>
      <c r="AH10" s="110">
        <v>3</v>
      </c>
      <c r="AI10" s="110">
        <v>3</v>
      </c>
      <c r="AJ10" s="108">
        <v>3</v>
      </c>
    </row>
    <row r="11" spans="1:36" ht="12.75" customHeight="1">
      <c r="A11" s="122" t="s">
        <v>47</v>
      </c>
      <c r="B11" s="65" t="s">
        <v>131</v>
      </c>
      <c r="C11" s="109">
        <v>3</v>
      </c>
      <c r="D11" s="110">
        <v>3</v>
      </c>
      <c r="E11" s="110">
        <v>3</v>
      </c>
      <c r="F11" s="110">
        <v>3</v>
      </c>
      <c r="G11" s="110">
        <v>3</v>
      </c>
      <c r="H11" s="110">
        <v>2</v>
      </c>
      <c r="I11" s="110">
        <v>3</v>
      </c>
      <c r="J11" s="110">
        <v>3</v>
      </c>
      <c r="K11" s="110">
        <v>3</v>
      </c>
      <c r="L11" s="110">
        <v>3</v>
      </c>
      <c r="M11" s="110">
        <v>3</v>
      </c>
      <c r="N11" s="110">
        <v>3</v>
      </c>
      <c r="O11" s="110">
        <v>3</v>
      </c>
      <c r="P11" s="110">
        <v>3</v>
      </c>
      <c r="Q11" s="108">
        <v>3</v>
      </c>
      <c r="R11" s="109">
        <v>3</v>
      </c>
      <c r="S11" s="110">
        <v>2</v>
      </c>
      <c r="T11" s="110">
        <v>3</v>
      </c>
      <c r="U11" s="110">
        <v>3</v>
      </c>
      <c r="V11" s="110">
        <v>3</v>
      </c>
      <c r="W11" s="110">
        <v>3</v>
      </c>
      <c r="X11" s="110">
        <v>3</v>
      </c>
      <c r="Y11" s="110">
        <v>3</v>
      </c>
      <c r="Z11" s="110">
        <v>3</v>
      </c>
      <c r="AA11" s="110">
        <v>2</v>
      </c>
      <c r="AB11" s="110">
        <v>3</v>
      </c>
      <c r="AC11" s="110">
        <v>2</v>
      </c>
      <c r="AD11" s="110">
        <v>3</v>
      </c>
      <c r="AE11" s="110">
        <v>3</v>
      </c>
      <c r="AF11" s="108">
        <v>3</v>
      </c>
      <c r="AG11" s="109">
        <v>3</v>
      </c>
      <c r="AH11" s="110">
        <v>3</v>
      </c>
      <c r="AI11" s="110">
        <v>3</v>
      </c>
      <c r="AJ11" s="108">
        <v>2</v>
      </c>
    </row>
    <row r="12" spans="1:36" ht="12.75" customHeight="1">
      <c r="A12" s="122" t="s">
        <v>48</v>
      </c>
      <c r="B12" s="108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08"/>
      <c r="R12" s="109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08"/>
      <c r="AG12" s="109"/>
      <c r="AH12" s="110"/>
      <c r="AI12" s="110"/>
      <c r="AJ12" s="108"/>
    </row>
    <row r="13" spans="1:36" ht="12.75" customHeight="1">
      <c r="A13" s="122" t="s">
        <v>49</v>
      </c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08"/>
      <c r="R13" s="109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08"/>
      <c r="AG13" s="109"/>
      <c r="AH13" s="110"/>
      <c r="AI13" s="110"/>
      <c r="AJ13" s="108"/>
    </row>
    <row r="14" spans="1:36" ht="12.75" customHeight="1">
      <c r="A14" s="122" t="s">
        <v>50</v>
      </c>
      <c r="B14" s="108"/>
      <c r="C14" s="109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08"/>
      <c r="R14" s="109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08"/>
      <c r="AG14" s="109"/>
      <c r="AH14" s="110"/>
      <c r="AI14" s="110"/>
      <c r="AJ14" s="108"/>
    </row>
    <row r="15" spans="1:36" ht="12.75" customHeight="1">
      <c r="A15" s="122" t="s">
        <v>51</v>
      </c>
      <c r="B15" s="108"/>
      <c r="C15" s="109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08"/>
      <c r="R15" s="109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08"/>
      <c r="AG15" s="109"/>
      <c r="AH15" s="110"/>
      <c r="AI15" s="110"/>
      <c r="AJ15" s="108"/>
    </row>
    <row r="16" spans="1:36" ht="12.75" customHeight="1">
      <c r="A16" s="122" t="s">
        <v>52</v>
      </c>
      <c r="B16" s="108"/>
      <c r="C16" s="109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08"/>
      <c r="R16" s="109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08"/>
      <c r="AG16" s="109"/>
      <c r="AH16" s="110"/>
      <c r="AI16" s="110"/>
      <c r="AJ16" s="108"/>
    </row>
    <row r="17" spans="1:36" ht="12.75" customHeight="1">
      <c r="A17" s="122" t="s">
        <v>53</v>
      </c>
      <c r="B17" s="108"/>
      <c r="C17" s="109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08"/>
      <c r="R17" s="109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08"/>
      <c r="AG17" s="109"/>
      <c r="AH17" s="110"/>
      <c r="AI17" s="110"/>
      <c r="AJ17" s="108"/>
    </row>
    <row r="18" spans="1:36" ht="12.75" customHeight="1">
      <c r="A18" s="122" t="s">
        <v>54</v>
      </c>
      <c r="B18" s="108"/>
      <c r="C18" s="109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08"/>
      <c r="R18" s="109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08"/>
      <c r="AG18" s="109"/>
      <c r="AH18" s="110"/>
      <c r="AI18" s="110"/>
      <c r="AJ18" s="108"/>
    </row>
    <row r="19" spans="1:36" ht="12.75" customHeight="1">
      <c r="A19" s="122" t="s">
        <v>55</v>
      </c>
      <c r="B19" s="108"/>
      <c r="C19" s="109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08"/>
      <c r="R19" s="109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08"/>
      <c r="AG19" s="109"/>
      <c r="AH19" s="110"/>
      <c r="AI19" s="110"/>
      <c r="AJ19" s="108"/>
    </row>
    <row r="20" spans="1:36" ht="12.75" customHeight="1">
      <c r="A20" s="122" t="s">
        <v>56</v>
      </c>
      <c r="B20" s="108"/>
      <c r="C20" s="109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08"/>
      <c r="R20" s="109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08"/>
      <c r="AG20" s="109"/>
      <c r="AH20" s="110"/>
      <c r="AI20" s="110"/>
      <c r="AJ20" s="108"/>
    </row>
    <row r="21" spans="1:36" ht="12.75" customHeight="1">
      <c r="A21" s="122" t="s">
        <v>57</v>
      </c>
      <c r="B21" s="108"/>
      <c r="C21" s="109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08"/>
      <c r="R21" s="109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08"/>
      <c r="AG21" s="109"/>
      <c r="AH21" s="110"/>
      <c r="AI21" s="110"/>
      <c r="AJ21" s="108"/>
    </row>
    <row r="22" spans="1:36" ht="12.75" customHeight="1">
      <c r="A22" s="122" t="s">
        <v>58</v>
      </c>
      <c r="B22" s="108"/>
      <c r="C22" s="109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08"/>
      <c r="R22" s="109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08"/>
      <c r="AG22" s="109"/>
      <c r="AH22" s="110"/>
      <c r="AI22" s="110"/>
      <c r="AJ22" s="108"/>
    </row>
    <row r="23" spans="1:36" ht="12.75" customHeight="1">
      <c r="A23" s="122" t="s">
        <v>59</v>
      </c>
      <c r="B23" s="108"/>
      <c r="C23" s="109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08"/>
      <c r="R23" s="109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08"/>
      <c r="AG23" s="109"/>
      <c r="AH23" s="110"/>
      <c r="AI23" s="110"/>
      <c r="AJ23" s="108"/>
    </row>
    <row r="24" spans="1:36" ht="12.75" customHeight="1">
      <c r="A24" s="122" t="s">
        <v>60</v>
      </c>
      <c r="B24" s="108"/>
      <c r="C24" s="109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08"/>
      <c r="R24" s="109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08"/>
      <c r="AG24" s="109"/>
      <c r="AH24" s="110"/>
      <c r="AI24" s="110"/>
      <c r="AJ24" s="108"/>
    </row>
    <row r="25" spans="1:36" ht="12.75" customHeight="1">
      <c r="A25" s="122" t="s">
        <v>61</v>
      </c>
      <c r="B25" s="108"/>
      <c r="C25" s="109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08"/>
      <c r="R25" s="109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08"/>
      <c r="AG25" s="109"/>
      <c r="AH25" s="110"/>
      <c r="AI25" s="110"/>
      <c r="AJ25" s="108"/>
    </row>
    <row r="26" spans="1:36" ht="12.75" customHeight="1">
      <c r="A26" s="122" t="s">
        <v>62</v>
      </c>
      <c r="B26" s="108"/>
      <c r="C26" s="109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08"/>
      <c r="R26" s="109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08"/>
      <c r="AG26" s="109"/>
      <c r="AH26" s="110"/>
      <c r="AI26" s="110"/>
      <c r="AJ26" s="108"/>
    </row>
    <row r="27" spans="1:36" ht="12.75" customHeight="1">
      <c r="A27" s="122" t="s">
        <v>63</v>
      </c>
      <c r="B27" s="108"/>
      <c r="C27" s="109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08"/>
      <c r="R27" s="109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08"/>
      <c r="AG27" s="109"/>
      <c r="AH27" s="110"/>
      <c r="AI27" s="110"/>
      <c r="AJ27" s="108"/>
    </row>
    <row r="28" spans="1:36" ht="12.75" customHeight="1">
      <c r="A28" s="122" t="s">
        <v>64</v>
      </c>
      <c r="B28" s="108"/>
      <c r="C28" s="109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08"/>
      <c r="R28" s="109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08"/>
      <c r="AG28" s="109"/>
      <c r="AH28" s="110"/>
      <c r="AI28" s="110"/>
      <c r="AJ28" s="108"/>
    </row>
    <row r="29" spans="1:36" ht="12.75" customHeight="1">
      <c r="A29" s="122" t="s">
        <v>65</v>
      </c>
      <c r="B29" s="108"/>
      <c r="C29" s="111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3"/>
      <c r="R29" s="111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3"/>
      <c r="AG29" s="111"/>
      <c r="AH29" s="112"/>
      <c r="AI29" s="112"/>
      <c r="AJ29" s="113"/>
    </row>
    <row r="30" spans="1:36" ht="12.75" customHeight="1">
      <c r="A30" s="122">
        <v>27</v>
      </c>
      <c r="B30" s="108"/>
      <c r="C30" s="109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08"/>
      <c r="R30" s="109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08"/>
      <c r="AG30" s="109"/>
      <c r="AH30" s="110"/>
      <c r="AI30" s="110"/>
      <c r="AJ30" s="108"/>
    </row>
    <row r="31" spans="1:36" ht="12.75" customHeight="1">
      <c r="A31" s="122">
        <v>28</v>
      </c>
      <c r="B31" s="108"/>
      <c r="C31" s="109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08"/>
      <c r="R31" s="109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08"/>
      <c r="AG31" s="109"/>
      <c r="AH31" s="110"/>
      <c r="AI31" s="110"/>
      <c r="AJ31" s="108"/>
    </row>
    <row r="32" spans="1:36" ht="12.75" customHeight="1">
      <c r="A32" s="122">
        <v>29</v>
      </c>
      <c r="B32" s="108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</row>
    <row r="33" spans="1:36" ht="12.75" thickBot="1">
      <c r="A33" s="124">
        <v>30</v>
      </c>
      <c r="B33" s="114"/>
      <c r="C33" s="115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7"/>
      <c r="R33" s="115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7"/>
      <c r="AG33" s="115"/>
      <c r="AH33" s="116"/>
      <c r="AI33" s="116"/>
      <c r="AJ33" s="117"/>
    </row>
  </sheetData>
  <sheetProtection password="E60F" sheet="1" objects="1" scenarios="1"/>
  <mergeCells count="6">
    <mergeCell ref="A1:A3"/>
    <mergeCell ref="B1:B3"/>
    <mergeCell ref="C1:AF1"/>
    <mergeCell ref="AG1:AJ2"/>
    <mergeCell ref="C2:Q2"/>
    <mergeCell ref="R2:AF2"/>
  </mergeCells>
  <conditionalFormatting sqref="C4:AJ33">
    <cfRule type="cellIs" priority="1" dxfId="0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AM45"/>
  <sheetViews>
    <sheetView zoomScalePageLayoutView="0" workbookViewId="0" topLeftCell="A1">
      <pane xSplit="1" ySplit="4" topLeftCell="G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4" sqref="B14"/>
    </sheetView>
  </sheetViews>
  <sheetFormatPr defaultColWidth="9.00390625" defaultRowHeight="12.75"/>
  <cols>
    <col min="1" max="1" width="3.625" style="123" customWidth="1"/>
    <col min="2" max="2" width="21.125" style="123" customWidth="1"/>
    <col min="3" max="36" width="5.625" style="123" customWidth="1"/>
    <col min="37" max="38" width="9.00390625" style="123" customWidth="1"/>
    <col min="39" max="16384" width="9.125" style="123" customWidth="1"/>
  </cols>
  <sheetData>
    <row r="1" spans="1:39" s="118" customFormat="1" ht="12" customHeight="1" thickBot="1">
      <c r="A1" s="272" t="s">
        <v>6</v>
      </c>
      <c r="B1" s="273" t="s">
        <v>66</v>
      </c>
      <c r="C1" s="288" t="s">
        <v>109</v>
      </c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29"/>
      <c r="AG1" s="282" t="s">
        <v>110</v>
      </c>
      <c r="AH1" s="290"/>
      <c r="AI1" s="290"/>
      <c r="AJ1" s="283"/>
      <c r="AK1" s="282" t="s">
        <v>111</v>
      </c>
      <c r="AL1" s="283"/>
      <c r="AM1" s="275" t="s">
        <v>69</v>
      </c>
    </row>
    <row r="2" spans="1:39" s="118" customFormat="1" ht="12" customHeight="1" thickBot="1">
      <c r="A2" s="272"/>
      <c r="B2" s="238"/>
      <c r="C2" s="266" t="s">
        <v>88</v>
      </c>
      <c r="D2" s="267"/>
      <c r="E2" s="267"/>
      <c r="F2" s="267"/>
      <c r="G2" s="267"/>
      <c r="H2" s="267"/>
      <c r="I2" s="267"/>
      <c r="J2" s="268"/>
      <c r="K2" s="255" t="s">
        <v>89</v>
      </c>
      <c r="L2" s="256"/>
      <c r="M2" s="256"/>
      <c r="N2" s="256"/>
      <c r="O2" s="256"/>
      <c r="P2" s="256"/>
      <c r="Q2" s="256"/>
      <c r="R2" s="257"/>
      <c r="S2" s="258" t="s">
        <v>90</v>
      </c>
      <c r="T2" s="259"/>
      <c r="U2" s="259"/>
      <c r="V2" s="259"/>
      <c r="W2" s="259"/>
      <c r="X2" s="260"/>
      <c r="Y2" s="261" t="s">
        <v>91</v>
      </c>
      <c r="Z2" s="262"/>
      <c r="AA2" s="262"/>
      <c r="AB2" s="262"/>
      <c r="AC2" s="262"/>
      <c r="AD2" s="262"/>
      <c r="AE2" s="262"/>
      <c r="AF2" s="263"/>
      <c r="AG2" s="284"/>
      <c r="AH2" s="291"/>
      <c r="AI2" s="291"/>
      <c r="AJ2" s="285"/>
      <c r="AK2" s="284"/>
      <c r="AL2" s="285"/>
      <c r="AM2" s="276"/>
    </row>
    <row r="3" spans="1:39" s="127" customFormat="1" ht="49.5" customHeight="1" thickBot="1">
      <c r="A3" s="272"/>
      <c r="B3" s="274"/>
      <c r="C3" s="280" t="s">
        <v>73</v>
      </c>
      <c r="D3" s="278"/>
      <c r="E3" s="278" t="s">
        <v>76</v>
      </c>
      <c r="F3" s="278"/>
      <c r="G3" s="278" t="s">
        <v>74</v>
      </c>
      <c r="H3" s="278"/>
      <c r="I3" s="278" t="s">
        <v>75</v>
      </c>
      <c r="J3" s="279"/>
      <c r="K3" s="280" t="s">
        <v>77</v>
      </c>
      <c r="L3" s="278"/>
      <c r="M3" s="278" t="s">
        <v>78</v>
      </c>
      <c r="N3" s="278"/>
      <c r="O3" s="278" t="s">
        <v>79</v>
      </c>
      <c r="P3" s="278"/>
      <c r="Q3" s="278" t="s">
        <v>80</v>
      </c>
      <c r="R3" s="279"/>
      <c r="S3" s="280" t="s">
        <v>81</v>
      </c>
      <c r="T3" s="278"/>
      <c r="U3" s="264" t="s">
        <v>82</v>
      </c>
      <c r="V3" s="265"/>
      <c r="W3" s="264" t="s">
        <v>83</v>
      </c>
      <c r="X3" s="281"/>
      <c r="Y3" s="293" t="s">
        <v>84</v>
      </c>
      <c r="Z3" s="265"/>
      <c r="AA3" s="264" t="s">
        <v>85</v>
      </c>
      <c r="AB3" s="265"/>
      <c r="AC3" s="264" t="s">
        <v>86</v>
      </c>
      <c r="AD3" s="265"/>
      <c r="AE3" s="264" t="s">
        <v>87</v>
      </c>
      <c r="AF3" s="281"/>
      <c r="AG3" s="286"/>
      <c r="AH3" s="292"/>
      <c r="AI3" s="292"/>
      <c r="AJ3" s="287"/>
      <c r="AK3" s="286"/>
      <c r="AL3" s="287"/>
      <c r="AM3" s="277"/>
    </row>
    <row r="4" spans="1:39" s="118" customFormat="1" ht="12" customHeight="1" thickBot="1">
      <c r="A4" s="272"/>
      <c r="B4" s="274"/>
      <c r="C4" s="128" t="s">
        <v>67</v>
      </c>
      <c r="D4" s="129" t="s">
        <v>68</v>
      </c>
      <c r="E4" s="129" t="s">
        <v>67</v>
      </c>
      <c r="F4" s="129" t="s">
        <v>68</v>
      </c>
      <c r="G4" s="129" t="s">
        <v>67</v>
      </c>
      <c r="H4" s="129" t="s">
        <v>68</v>
      </c>
      <c r="I4" s="129" t="s">
        <v>67</v>
      </c>
      <c r="J4" s="129" t="s">
        <v>68</v>
      </c>
      <c r="K4" s="129" t="s">
        <v>67</v>
      </c>
      <c r="L4" s="129" t="s">
        <v>68</v>
      </c>
      <c r="M4" s="129" t="s">
        <v>67</v>
      </c>
      <c r="N4" s="129" t="s">
        <v>68</v>
      </c>
      <c r="O4" s="129" t="s">
        <v>67</v>
      </c>
      <c r="P4" s="129" t="s">
        <v>68</v>
      </c>
      <c r="Q4" s="129" t="s">
        <v>67</v>
      </c>
      <c r="R4" s="129" t="s">
        <v>68</v>
      </c>
      <c r="S4" s="129" t="s">
        <v>67</v>
      </c>
      <c r="T4" s="129" t="s">
        <v>68</v>
      </c>
      <c r="U4" s="129" t="s">
        <v>67</v>
      </c>
      <c r="V4" s="129" t="s">
        <v>68</v>
      </c>
      <c r="W4" s="129" t="s">
        <v>67</v>
      </c>
      <c r="X4" s="129" t="s">
        <v>68</v>
      </c>
      <c r="Y4" s="129" t="s">
        <v>67</v>
      </c>
      <c r="Z4" s="129" t="s">
        <v>68</v>
      </c>
      <c r="AA4" s="129" t="s">
        <v>67</v>
      </c>
      <c r="AB4" s="129" t="s">
        <v>68</v>
      </c>
      <c r="AC4" s="129" t="s">
        <v>67</v>
      </c>
      <c r="AD4" s="129" t="s">
        <v>68</v>
      </c>
      <c r="AE4" s="129" t="s">
        <v>67</v>
      </c>
      <c r="AF4" s="130" t="s">
        <v>68</v>
      </c>
      <c r="AG4" s="131">
        <v>1</v>
      </c>
      <c r="AH4" s="132">
        <v>2</v>
      </c>
      <c r="AI4" s="132">
        <v>3</v>
      </c>
      <c r="AJ4" s="133">
        <v>4</v>
      </c>
      <c r="AK4" s="125" t="s">
        <v>67</v>
      </c>
      <c r="AL4" s="126" t="s">
        <v>68</v>
      </c>
      <c r="AM4" s="277"/>
    </row>
    <row r="5" spans="1:39" ht="12.75" customHeight="1">
      <c r="A5" s="134" t="s">
        <v>40</v>
      </c>
      <c r="B5" s="135" t="str">
        <f>IF(СР_таблица!B4=0,"",СР_таблица!B4)</f>
        <v>Пахолкова Саша</v>
      </c>
      <c r="C5" s="136">
        <f>IF(СР_таблица!C4=0,"",СР_таблица!C4)</f>
        <v>3</v>
      </c>
      <c r="D5" s="137">
        <f>IF(СР_таблица!R4=0,"",СР_таблица!R4)</f>
        <v>3</v>
      </c>
      <c r="E5" s="136">
        <f>IF(СР_таблица!D4=0,"",СР_таблица!D4)</f>
        <v>3</v>
      </c>
      <c r="F5" s="137">
        <f>IF(СР_таблица!S4=0,"",СР_таблица!S4)</f>
        <v>2</v>
      </c>
      <c r="G5" s="136">
        <f>IF(СР_таблица!E4=0,"",СР_таблица!E4)</f>
        <v>3</v>
      </c>
      <c r="H5" s="137">
        <f>IF(СР_таблица!T4=0,"",СР_таблица!T4)</f>
        <v>3</v>
      </c>
      <c r="I5" s="136">
        <f>IF(СР_таблица!F4=0,"",СР_таблица!F4)</f>
        <v>3</v>
      </c>
      <c r="J5" s="137">
        <f>IF(СР_таблица!U4=0,"",СР_таблица!U4)</f>
        <v>2</v>
      </c>
      <c r="K5" s="136">
        <f>IF(СР_таблица!G4=0,"",СР_таблица!G4)</f>
        <v>3</v>
      </c>
      <c r="L5" s="137">
        <f>IF(СР_таблица!V4=0,"",СР_таблица!V4)</f>
        <v>3</v>
      </c>
      <c r="M5" s="136">
        <f>IF(СР_таблица!H4=0,"",СР_таблица!H4)</f>
        <v>2</v>
      </c>
      <c r="N5" s="137">
        <f>IF(СР_таблица!W4=0,"",СР_таблица!W4)</f>
        <v>3</v>
      </c>
      <c r="O5" s="136">
        <f>IF(СР_таблица!I4=0,"",СР_таблица!I4)</f>
        <v>3</v>
      </c>
      <c r="P5" s="137">
        <f>IF(СР_таблица!X4=0,"",СР_таблица!X4)</f>
        <v>3</v>
      </c>
      <c r="Q5" s="138">
        <f>IF(СР_таблица!J4=0,"",СР_таблица!J4)</f>
        <v>3</v>
      </c>
      <c r="R5" s="137">
        <f>IF(СР_таблица!Y4=0,"",СР_таблица!Y4)</f>
        <v>3</v>
      </c>
      <c r="S5" s="136">
        <f>IF(СР_таблица!K4=0,"",СР_таблица!K4)</f>
        <v>3</v>
      </c>
      <c r="T5" s="137">
        <f>IF(СР_таблица!Z4=0,"",СР_таблица!Z4)</f>
        <v>2</v>
      </c>
      <c r="U5" s="138">
        <f>IF(СР_таблица!L4=0,"",СР_таблица!L4)</f>
        <v>3</v>
      </c>
      <c r="V5" s="139">
        <f>IF(СР_таблица!AA4=0,"",СР_таблица!AA4)</f>
        <v>2</v>
      </c>
      <c r="W5" s="138">
        <f>IF(СР_таблица!M4=0,"",СР_таблица!M4)</f>
        <v>3</v>
      </c>
      <c r="X5" s="139">
        <f>IF(СР_таблица!AB4=0,"",СР_таблица!AB4)</f>
        <v>2</v>
      </c>
      <c r="Y5" s="138">
        <f>IF(СР_таблица!N4=0,"",СР_таблица!N4)</f>
        <v>3</v>
      </c>
      <c r="Z5" s="139">
        <f>IF(СР_таблица!AC4=0,"",СР_таблица!AC4)</f>
        <v>2</v>
      </c>
      <c r="AA5" s="138">
        <f>IF(СР_таблица!O4=0,"",СР_таблица!O4)</f>
        <v>3</v>
      </c>
      <c r="AB5" s="139">
        <f>IF(СР_таблица!AD4=0,"",СР_таблица!AD4)</f>
        <v>3</v>
      </c>
      <c r="AC5" s="138">
        <f>IF(СР_таблица!P4=0,"",СР_таблица!P4)</f>
        <v>2</v>
      </c>
      <c r="AD5" s="139">
        <f>IF(СР_таблица!AE4=0,"",СР_таблица!AE4)</f>
        <v>2</v>
      </c>
      <c r="AE5" s="138">
        <f>IF(СР_таблица!Q4=0,"",СР_таблица!Q4)</f>
        <v>3</v>
      </c>
      <c r="AF5" s="140">
        <f>IF(СР_таблица!AF4=0,"",СР_таблица!AF4)</f>
        <v>3</v>
      </c>
      <c r="AG5" s="141">
        <f>IF(СР_таблица!AG4=0,"",СР_таблица!AG4)</f>
        <v>3</v>
      </c>
      <c r="AH5" s="142">
        <f>IF(СР_таблица!AH4=0,"",СР_таблица!AH4)</f>
        <v>3</v>
      </c>
      <c r="AI5" s="142">
        <f>IF(СР_таблица!AI4=0,"",СР_таблица!AI4)</f>
        <v>3</v>
      </c>
      <c r="AJ5" s="143">
        <f>IF(СР_таблица!AJ4=0,"",СР_таблица!AJ4)</f>
        <v>3</v>
      </c>
      <c r="AK5" s="138">
        <f>IF(SUM(СР_таблица!C4:Q4)=0,"",SUM(СР_таблица!C4:Q4))</f>
        <v>43</v>
      </c>
      <c r="AL5" s="140">
        <f>IF(SUM(СР_таблица!R4:AF4)=0,"",SUM(СР_таблица!R4:AF4))</f>
        <v>38</v>
      </c>
      <c r="AM5" s="144">
        <f>IF(SUM(AG5:AL5)=0,"",SUM(AG5:AL5))</f>
        <v>93</v>
      </c>
    </row>
    <row r="6" spans="1:39" ht="12.75" customHeight="1">
      <c r="A6" s="134" t="s">
        <v>41</v>
      </c>
      <c r="B6" s="135" t="str">
        <f>IF(СР_таблица!B5=0,"",СР_таблица!B5)</f>
        <v>Саутин Женя</v>
      </c>
      <c r="C6" s="136">
        <f>IF(СР_таблица!C5=0,"",СР_таблица!C5)</f>
        <v>3</v>
      </c>
      <c r="D6" s="137">
        <f>IF(СР_таблица!R5=0,"",СР_таблица!R5)</f>
        <v>3</v>
      </c>
      <c r="E6" s="136">
        <f>IF(СР_таблица!D5=0,"",СР_таблица!D5)</f>
        <v>3</v>
      </c>
      <c r="F6" s="137">
        <f>IF(СР_таблица!S5=0,"",СР_таблица!S5)</f>
        <v>3</v>
      </c>
      <c r="G6" s="136">
        <f>IF(СР_таблица!E5=0,"",СР_таблица!E5)</f>
        <v>3</v>
      </c>
      <c r="H6" s="137">
        <f>IF(СР_таблица!T5=0,"",СР_таблица!T5)</f>
        <v>2</v>
      </c>
      <c r="I6" s="136">
        <f>IF(СР_таблица!F5=0,"",СР_таблица!F5)</f>
        <v>2</v>
      </c>
      <c r="J6" s="137">
        <f>IF(СР_таблица!U5=0,"",СР_таблица!U5)</f>
        <v>2</v>
      </c>
      <c r="K6" s="136">
        <f>IF(СР_таблица!G5=0,"",СР_таблица!G5)</f>
        <v>3</v>
      </c>
      <c r="L6" s="137">
        <f>IF(СР_таблица!V5=0,"",СР_таблица!V5)</f>
        <v>3</v>
      </c>
      <c r="M6" s="136">
        <f>IF(СР_таблица!H5=0,"",СР_таблица!H5)</f>
        <v>2</v>
      </c>
      <c r="N6" s="137">
        <f>IF(СР_таблица!W5=0,"",СР_таблица!W5)</f>
        <v>2</v>
      </c>
      <c r="O6" s="136">
        <f>IF(СР_таблица!I5=0,"",СР_таблица!I5)</f>
        <v>3</v>
      </c>
      <c r="P6" s="137">
        <f>IF(СР_таблица!X5=0,"",СР_таблица!X5)</f>
        <v>3</v>
      </c>
      <c r="Q6" s="138">
        <f>IF(СР_таблица!J5=0,"",СР_таблица!J5)</f>
        <v>3</v>
      </c>
      <c r="R6" s="137">
        <f>IF(СР_таблица!Y5=0,"",СР_таблица!Y5)</f>
        <v>3</v>
      </c>
      <c r="S6" s="136">
        <f>IF(СР_таблица!K5=0,"",СР_таблица!K5)</f>
        <v>3</v>
      </c>
      <c r="T6" s="137">
        <f>IF(СР_таблица!Z5=0,"",СР_таблица!Z5)</f>
        <v>3</v>
      </c>
      <c r="U6" s="136">
        <f>IF(СР_таблица!L5=0,"",СР_таблица!L5)</f>
        <v>2</v>
      </c>
      <c r="V6" s="137">
        <f>IF(СР_таблица!AA5=0,"",СР_таблица!AA5)</f>
        <v>2</v>
      </c>
      <c r="W6" s="136">
        <f>IF(СР_таблица!M5=0,"",СР_таблица!M5)</f>
        <v>3</v>
      </c>
      <c r="X6" s="137">
        <f>IF(СР_таблица!AB5=0,"",СР_таблица!AB5)</f>
        <v>1</v>
      </c>
      <c r="Y6" s="136">
        <f>IF(СР_таблица!N5=0,"",СР_таблица!N5)</f>
        <v>3</v>
      </c>
      <c r="Z6" s="137">
        <f>IF(СР_таблица!AC5=0,"",СР_таблица!AC5)</f>
        <v>3</v>
      </c>
      <c r="AA6" s="136">
        <f>IF(СР_таблица!O5=0,"",СР_таблица!O5)</f>
        <v>3</v>
      </c>
      <c r="AB6" s="137">
        <f>IF(СР_таблица!AD5=0,"",СР_таблица!AD5)</f>
        <v>3</v>
      </c>
      <c r="AC6" s="136">
        <f>IF(СР_таблица!P5=0,"",СР_таблица!P5)</f>
        <v>2</v>
      </c>
      <c r="AD6" s="137">
        <f>IF(СР_таблица!AE5=0,"",СР_таблица!AE5)</f>
        <v>3</v>
      </c>
      <c r="AE6" s="136">
        <f>IF(СР_таблица!Q5=0,"",СР_таблица!Q5)</f>
        <v>3</v>
      </c>
      <c r="AF6" s="145">
        <f>IF(СР_таблица!AF5=0,"",СР_таблица!AF5)</f>
        <v>3</v>
      </c>
      <c r="AG6" s="136">
        <f>IF(СР_таблица!AG5=0,"",СР_таблица!AG5)</f>
        <v>3</v>
      </c>
      <c r="AH6" s="137">
        <f>IF(СР_таблица!AH5=0,"",СР_таблица!AH5)</f>
        <v>3</v>
      </c>
      <c r="AI6" s="137">
        <f>IF(СР_таблица!AI5=0,"",СР_таблица!AI5)</f>
        <v>3</v>
      </c>
      <c r="AJ6" s="145">
        <f>IF(СР_таблица!AJ5=0,"",СР_таблица!AJ5)</f>
        <v>3</v>
      </c>
      <c r="AK6" s="136">
        <f>IF(SUM(СР_таблица!C5:Q5)=0,"",SUM(СР_таблица!C5:Q5))</f>
        <v>41</v>
      </c>
      <c r="AL6" s="145">
        <f>IF(SUM(СР_таблица!R5:AF5)=0,"",SUM(СР_таблица!R5:AF5))</f>
        <v>39</v>
      </c>
      <c r="AM6" s="146">
        <f aca="true" t="shared" si="0" ref="AM6:AM34">IF(SUM(AG6:AL6)=0,"",SUM(AG6:AL6))</f>
        <v>92</v>
      </c>
    </row>
    <row r="7" spans="1:39" ht="12.75" customHeight="1">
      <c r="A7" s="134" t="s">
        <v>42</v>
      </c>
      <c r="B7" s="135" t="str">
        <f>IF(СР_таблица!B6=0,"",СР_таблица!B6)</f>
        <v>Гилева Настя</v>
      </c>
      <c r="C7" s="136">
        <f>IF(СР_таблица!C6=0,"",СР_таблица!C6)</f>
        <v>3</v>
      </c>
      <c r="D7" s="137">
        <f>IF(СР_таблица!R6=0,"",СР_таблица!R6)</f>
        <v>2</v>
      </c>
      <c r="E7" s="136">
        <f>IF(СР_таблица!D6=0,"",СР_таблица!D6)</f>
        <v>3</v>
      </c>
      <c r="F7" s="137">
        <f>IF(СР_таблица!S6=0,"",СР_таблица!S6)</f>
        <v>3</v>
      </c>
      <c r="G7" s="136">
        <f>IF(СР_таблица!E6=0,"",СР_таблица!E6)</f>
        <v>3</v>
      </c>
      <c r="H7" s="137">
        <f>IF(СР_таблица!T6=0,"",СР_таблица!T6)</f>
        <v>2</v>
      </c>
      <c r="I7" s="136">
        <f>IF(СР_таблица!F6=0,"",СР_таблица!F6)</f>
        <v>3</v>
      </c>
      <c r="J7" s="137">
        <f>IF(СР_таблица!U6=0,"",СР_таблица!U6)</f>
        <v>3</v>
      </c>
      <c r="K7" s="136">
        <f>IF(СР_таблица!G6=0,"",СР_таблица!G6)</f>
        <v>3</v>
      </c>
      <c r="L7" s="137">
        <f>IF(СР_таблица!V6=0,"",СР_таблица!V6)</f>
        <v>3</v>
      </c>
      <c r="M7" s="136">
        <f>IF(СР_таблица!H6=0,"",СР_таблица!H6)</f>
        <v>3</v>
      </c>
      <c r="N7" s="137">
        <f>IF(СР_таблица!W6=0,"",СР_таблица!W6)</f>
        <v>2</v>
      </c>
      <c r="O7" s="136">
        <f>IF(СР_таблица!I6=0,"",СР_таблица!I6)</f>
        <v>3</v>
      </c>
      <c r="P7" s="137">
        <f>IF(СР_таблица!X6=0,"",СР_таблица!X6)</f>
        <v>3</v>
      </c>
      <c r="Q7" s="138">
        <f>IF(СР_таблица!J6=0,"",СР_таблица!J6)</f>
        <v>3</v>
      </c>
      <c r="R7" s="137">
        <f>IF(СР_таблица!Y6=0,"",СР_таблица!Y6)</f>
        <v>3</v>
      </c>
      <c r="S7" s="136">
        <f>IF(СР_таблица!K6=0,"",СР_таблица!K6)</f>
        <v>3</v>
      </c>
      <c r="T7" s="137">
        <f>IF(СР_таблица!Z6=0,"",СР_таблица!Z6)</f>
        <v>2</v>
      </c>
      <c r="U7" s="136">
        <f>IF(СР_таблица!L6=0,"",СР_таблица!L6)</f>
        <v>3</v>
      </c>
      <c r="V7" s="137">
        <f>IF(СР_таблица!AA6=0,"",СР_таблица!AA6)</f>
        <v>1</v>
      </c>
      <c r="W7" s="136">
        <f>IF(СР_таблица!M6=0,"",СР_таблица!M6)</f>
        <v>3</v>
      </c>
      <c r="X7" s="137">
        <f>IF(СР_таблица!AB6=0,"",СР_таблица!AB6)</f>
        <v>2</v>
      </c>
      <c r="Y7" s="136">
        <f>IF(СР_таблица!N6=0,"",СР_таблица!N6)</f>
        <v>3</v>
      </c>
      <c r="Z7" s="137">
        <f>IF(СР_таблица!AC6=0,"",СР_таблица!AC6)</f>
        <v>2</v>
      </c>
      <c r="AA7" s="136">
        <f>IF(СР_таблица!O6=0,"",СР_таблица!O6)</f>
        <v>3</v>
      </c>
      <c r="AB7" s="137">
        <f>IF(СР_таблица!AD6=0,"",СР_таблица!AD6)</f>
        <v>2</v>
      </c>
      <c r="AC7" s="136">
        <f>IF(СР_таблица!P6=0,"",СР_таблица!P6)</f>
        <v>3</v>
      </c>
      <c r="AD7" s="137">
        <f>IF(СР_таблица!AE6=0,"",СР_таблица!AE6)</f>
        <v>1</v>
      </c>
      <c r="AE7" s="136">
        <f>IF(СР_таблица!Q6=0,"",СР_таблица!Q6)</f>
        <v>3</v>
      </c>
      <c r="AF7" s="145">
        <f>IF(СР_таблица!AF6=0,"",СР_таблица!AF6)</f>
        <v>3</v>
      </c>
      <c r="AG7" s="136">
        <f>IF(СР_таблица!AG6=0,"",СР_таблица!AG6)</f>
        <v>3</v>
      </c>
      <c r="AH7" s="137">
        <f>IF(СР_таблица!AH6=0,"",СР_таблица!AH6)</f>
        <v>3</v>
      </c>
      <c r="AI7" s="137">
        <f>IF(СР_таблица!AI6=0,"",СР_таблица!AI6)</f>
        <v>3</v>
      </c>
      <c r="AJ7" s="145">
        <f>IF(СР_таблица!AJ6=0,"",СР_таблица!AJ6)</f>
        <v>3</v>
      </c>
      <c r="AK7" s="136">
        <f>IF(SUM(СР_таблица!C6:Q6)=0,"",SUM(СР_таблица!C6:Q6))</f>
        <v>45</v>
      </c>
      <c r="AL7" s="145">
        <f>IF(SUM(СР_таблица!R6:AF6)=0,"",SUM(СР_таблица!R6:AF6))</f>
        <v>34</v>
      </c>
      <c r="AM7" s="146">
        <f t="shared" si="0"/>
        <v>91</v>
      </c>
    </row>
    <row r="8" spans="1:39" ht="12.75" customHeight="1">
      <c r="A8" s="134" t="s">
        <v>43</v>
      </c>
      <c r="B8" s="135" t="str">
        <f>IF(СР_таблица!B7=0,"",СР_таблица!B7)</f>
        <v>Доронина Настя</v>
      </c>
      <c r="C8" s="136">
        <f>IF(СР_таблица!C7=0,"",СР_таблица!C7)</f>
        <v>3</v>
      </c>
      <c r="D8" s="137">
        <f>IF(СР_таблица!R7=0,"",СР_таблица!R7)</f>
        <v>2</v>
      </c>
      <c r="E8" s="136">
        <f>IF(СР_таблица!D7=0,"",СР_таблица!D7)</f>
        <v>3</v>
      </c>
      <c r="F8" s="137">
        <f>IF(СР_таблица!S7=0,"",СР_таблица!S7)</f>
        <v>3</v>
      </c>
      <c r="G8" s="136">
        <f>IF(СР_таблица!E7=0,"",СР_таблица!E7)</f>
        <v>3</v>
      </c>
      <c r="H8" s="137">
        <f>IF(СР_таблица!T7=0,"",СР_таблица!T7)</f>
        <v>2</v>
      </c>
      <c r="I8" s="136">
        <f>IF(СР_таблица!F7=0,"",СР_таблица!F7)</f>
        <v>3</v>
      </c>
      <c r="J8" s="137">
        <f>IF(СР_таблица!U7=0,"",СР_таблица!U7)</f>
        <v>3</v>
      </c>
      <c r="K8" s="136">
        <f>IF(СР_таблица!G7=0,"",СР_таблица!G7)</f>
        <v>3</v>
      </c>
      <c r="L8" s="137">
        <f>IF(СР_таблица!V7=0,"",СР_таблица!V7)</f>
        <v>3</v>
      </c>
      <c r="M8" s="136">
        <f>IF(СР_таблица!H7=0,"",СР_таблица!H7)</f>
        <v>3</v>
      </c>
      <c r="N8" s="137">
        <f>IF(СР_таблица!W7=0,"",СР_таблица!W7)</f>
        <v>2</v>
      </c>
      <c r="O8" s="136">
        <f>IF(СР_таблица!I7=0,"",СР_таблица!I7)</f>
        <v>3</v>
      </c>
      <c r="P8" s="137">
        <f>IF(СР_таблица!X7=0,"",СР_таблица!X7)</f>
        <v>3</v>
      </c>
      <c r="Q8" s="138">
        <f>IF(СР_таблица!J7=0,"",СР_таблица!J7)</f>
        <v>3</v>
      </c>
      <c r="R8" s="137">
        <f>IF(СР_таблица!Y7=0,"",СР_таблица!Y7)</f>
        <v>3</v>
      </c>
      <c r="S8" s="136">
        <f>IF(СР_таблица!K7=0,"",СР_таблица!K7)</f>
        <v>3</v>
      </c>
      <c r="T8" s="137">
        <f>IF(СР_таблица!Z7=0,"",СР_таблица!Z7)</f>
        <v>2</v>
      </c>
      <c r="U8" s="136">
        <f>IF(СР_таблица!L7=0,"",СР_таблица!L7)</f>
        <v>3</v>
      </c>
      <c r="V8" s="137">
        <f>IF(СР_таблица!AA7=0,"",СР_таблица!AA7)</f>
        <v>1</v>
      </c>
      <c r="W8" s="136">
        <f>IF(СР_таблица!M7=0,"",СР_таблица!M7)</f>
        <v>3</v>
      </c>
      <c r="X8" s="137">
        <f>IF(СР_таблица!AB7=0,"",СР_таблица!AB7)</f>
        <v>2</v>
      </c>
      <c r="Y8" s="136">
        <f>IF(СР_таблица!N7=0,"",СР_таблица!N7)</f>
        <v>3</v>
      </c>
      <c r="Z8" s="137">
        <f>IF(СР_таблица!AC7=0,"",СР_таблица!AC7)</f>
        <v>2</v>
      </c>
      <c r="AA8" s="136">
        <f>IF(СР_таблица!O7=0,"",СР_таблица!O7)</f>
        <v>3</v>
      </c>
      <c r="AB8" s="137">
        <f>IF(СР_таблица!AD7=0,"",СР_таблица!AD7)</f>
        <v>2</v>
      </c>
      <c r="AC8" s="136">
        <f>IF(СР_таблица!P7=0,"",СР_таблица!P7)</f>
        <v>3</v>
      </c>
      <c r="AD8" s="137">
        <f>IF(СР_таблица!AE7=0,"",СР_таблица!AE7)</f>
        <v>1</v>
      </c>
      <c r="AE8" s="136">
        <f>IF(СР_таблица!Q7=0,"",СР_таблица!Q7)</f>
        <v>3</v>
      </c>
      <c r="AF8" s="145">
        <f>IF(СР_таблица!AF7=0,"",СР_таблица!AF7)</f>
        <v>3</v>
      </c>
      <c r="AG8" s="136">
        <f>IF(СР_таблица!AG7=0,"",СР_таблица!AG7)</f>
        <v>3</v>
      </c>
      <c r="AH8" s="137">
        <f>IF(СР_таблица!AH7=0,"",СР_таблица!AH7)</f>
        <v>3</v>
      </c>
      <c r="AI8" s="137">
        <f>IF(СР_таблица!AI7=0,"",СР_таблица!AI7)</f>
        <v>3</v>
      </c>
      <c r="AJ8" s="145">
        <f>IF(СР_таблица!AJ7=0,"",СР_таблица!AJ7)</f>
        <v>3</v>
      </c>
      <c r="AK8" s="136">
        <f>IF(SUM(СР_таблица!C7:Q7)=0,"",SUM(СР_таблица!C7:Q7))</f>
        <v>45</v>
      </c>
      <c r="AL8" s="145">
        <f>IF(SUM(СР_таблица!R7:AF7)=0,"",SUM(СР_таблица!R7:AF7))</f>
        <v>34</v>
      </c>
      <c r="AM8" s="146">
        <f t="shared" si="0"/>
        <v>91</v>
      </c>
    </row>
    <row r="9" spans="1:39" ht="12.75" customHeight="1">
      <c r="A9" s="134" t="s">
        <v>44</v>
      </c>
      <c r="B9" s="135" t="str">
        <f>IF(СР_таблица!B8=0,"",СР_таблица!B8)</f>
        <v>Забоев Егор </v>
      </c>
      <c r="C9" s="136">
        <f>IF(СР_таблица!C8=0,"",СР_таблица!C8)</f>
        <v>3</v>
      </c>
      <c r="D9" s="137">
        <f>IF(СР_таблица!R8=0,"",СР_таблица!R8)</f>
        <v>3</v>
      </c>
      <c r="E9" s="136">
        <f>IF(СР_таблица!D8=0,"",СР_таблица!D8)</f>
        <v>3</v>
      </c>
      <c r="F9" s="137">
        <f>IF(СР_таблица!S8=0,"",СР_таблица!S8)</f>
        <v>2</v>
      </c>
      <c r="G9" s="136">
        <f>IF(СР_таблица!E8=0,"",СР_таблица!E8)</f>
        <v>2</v>
      </c>
      <c r="H9" s="137">
        <f>IF(СР_таблица!T8=0,"",СР_таблица!T8)</f>
        <v>2</v>
      </c>
      <c r="I9" s="136">
        <f>IF(СР_таблица!F8=0,"",СР_таблица!F8)</f>
        <v>2</v>
      </c>
      <c r="J9" s="137">
        <f>IF(СР_таблица!U8=0,"",СР_таблица!U8)</f>
        <v>2</v>
      </c>
      <c r="K9" s="136">
        <f>IF(СР_таблица!G8=0,"",СР_таблица!G8)</f>
        <v>2</v>
      </c>
      <c r="L9" s="137">
        <f>IF(СР_таблица!V8=0,"",СР_таблица!V8)</f>
        <v>3</v>
      </c>
      <c r="M9" s="136">
        <f>IF(СР_таблица!H8=0,"",СР_таблица!H8)</f>
        <v>2</v>
      </c>
      <c r="N9" s="137">
        <f>IF(СР_таблица!W8=0,"",СР_таблица!W8)</f>
        <v>2</v>
      </c>
      <c r="O9" s="136">
        <f>IF(СР_таблица!I8=0,"",СР_таблица!I8)</f>
        <v>3</v>
      </c>
      <c r="P9" s="137">
        <f>IF(СР_таблица!X8=0,"",СР_таблица!X8)</f>
        <v>2</v>
      </c>
      <c r="Q9" s="138">
        <f>IF(СР_таблица!J8=0,"",СР_таблица!J8)</f>
        <v>3</v>
      </c>
      <c r="R9" s="137">
        <f>IF(СР_таблица!Y8=0,"",СР_таблица!Y8)</f>
        <v>2</v>
      </c>
      <c r="S9" s="136">
        <f>IF(СР_таблица!K8=0,"",СР_таблица!K8)</f>
        <v>3</v>
      </c>
      <c r="T9" s="137">
        <f>IF(СР_таблица!Z8=0,"",СР_таблица!Z8)</f>
        <v>3</v>
      </c>
      <c r="U9" s="136">
        <f>IF(СР_таблица!L8=0,"",СР_таблица!L8)</f>
        <v>3</v>
      </c>
      <c r="V9" s="137">
        <f>IF(СР_таблица!AA8=0,"",СР_таблица!AA8)</f>
        <v>3</v>
      </c>
      <c r="W9" s="136">
        <f>IF(СР_таблица!M8=0,"",СР_таблица!M8)</f>
        <v>3</v>
      </c>
      <c r="X9" s="137">
        <f>IF(СР_таблица!AB8=0,"",СР_таблица!AB8)</f>
        <v>3</v>
      </c>
      <c r="Y9" s="136">
        <f>IF(СР_таблица!N8=0,"",СР_таблица!N8)</f>
        <v>3</v>
      </c>
      <c r="Z9" s="137">
        <f>IF(СР_таблица!AC8=0,"",СР_таблица!AC8)</f>
        <v>2</v>
      </c>
      <c r="AA9" s="136">
        <f>IF(СР_таблица!O8=0,"",СР_таблица!O8)</f>
        <v>3</v>
      </c>
      <c r="AB9" s="137">
        <f>IF(СР_таблица!AD8=0,"",СР_таблица!AD8)</f>
        <v>2</v>
      </c>
      <c r="AC9" s="136">
        <f>IF(СР_таблица!P8=0,"",СР_таблица!P8)</f>
        <v>3</v>
      </c>
      <c r="AD9" s="137">
        <f>IF(СР_таблица!AE8=0,"",СР_таблица!AE8)</f>
        <v>2</v>
      </c>
      <c r="AE9" s="136">
        <f>IF(СР_таблица!Q8=0,"",СР_таблица!Q8)</f>
        <v>3</v>
      </c>
      <c r="AF9" s="145">
        <f>IF(СР_таблица!AF8=0,"",СР_таблица!AF8)</f>
        <v>2</v>
      </c>
      <c r="AG9" s="136">
        <f>IF(СР_таблица!AG8=0,"",СР_таблица!AG8)</f>
        <v>3</v>
      </c>
      <c r="AH9" s="137">
        <f>IF(СР_таблица!AH8=0,"",СР_таблица!AH8)</f>
        <v>3</v>
      </c>
      <c r="AI9" s="137">
        <f>IF(СР_таблица!AI8=0,"",СР_таблица!AI8)</f>
        <v>2</v>
      </c>
      <c r="AJ9" s="145">
        <f>IF(СР_таблица!AJ8=0,"",СР_таблица!AJ8)</f>
        <v>3</v>
      </c>
      <c r="AK9" s="136">
        <f>IF(SUM(СР_таблица!C8:Q8)=0,"",SUM(СР_таблица!C8:Q8))</f>
        <v>41</v>
      </c>
      <c r="AL9" s="145">
        <f>IF(SUM(СР_таблица!R8:AF8)=0,"",SUM(СР_таблица!R8:AF8))</f>
        <v>35</v>
      </c>
      <c r="AM9" s="146">
        <f t="shared" si="0"/>
        <v>87</v>
      </c>
    </row>
    <row r="10" spans="1:39" ht="12.75" customHeight="1">
      <c r="A10" s="134" t="s">
        <v>45</v>
      </c>
      <c r="B10" s="135" t="str">
        <f>IF(СР_таблица!B9=0,"",СР_таблица!B9)</f>
        <v>Ширяев Тима</v>
      </c>
      <c r="C10" s="136">
        <f>IF(СР_таблица!C9=0,"",СР_таблица!C9)</f>
        <v>2</v>
      </c>
      <c r="D10" s="137">
        <f>IF(СР_таблица!R9=0,"",СР_таблица!R9)</f>
        <v>3</v>
      </c>
      <c r="E10" s="136">
        <f>IF(СР_таблица!D9=0,"",СР_таблица!D9)</f>
        <v>2</v>
      </c>
      <c r="F10" s="137">
        <f>IF(СР_таблица!S9=0,"",СР_таблица!S9)</f>
        <v>2</v>
      </c>
      <c r="G10" s="136">
        <f>IF(СР_таблица!E9=0,"",СР_таблица!E9)</f>
        <v>3</v>
      </c>
      <c r="H10" s="137">
        <f>IF(СР_таблица!T9=0,"",СР_таблица!T9)</f>
        <v>2</v>
      </c>
      <c r="I10" s="136">
        <f>IF(СР_таблица!F9=0,"",СР_таблица!F9)</f>
        <v>3</v>
      </c>
      <c r="J10" s="137">
        <f>IF(СР_таблица!U9=0,"",СР_таблица!U9)</f>
        <v>3</v>
      </c>
      <c r="K10" s="136">
        <f>IF(СР_таблица!G9=0,"",СР_таблица!G9)</f>
        <v>3</v>
      </c>
      <c r="L10" s="137">
        <f>IF(СР_таблица!V9=0,"",СР_таблица!V9)</f>
        <v>3</v>
      </c>
      <c r="M10" s="136">
        <f>IF(СР_таблица!H9=0,"",СР_таблица!H9)</f>
        <v>3</v>
      </c>
      <c r="N10" s="137">
        <f>IF(СР_таблица!W9=0,"",СР_таблица!W9)</f>
        <v>3</v>
      </c>
      <c r="O10" s="136">
        <f>IF(СР_таблица!I9=0,"",СР_таблица!I9)</f>
        <v>3</v>
      </c>
      <c r="P10" s="137">
        <f>IF(СР_таблица!X9=0,"",СР_таблица!X9)</f>
        <v>3</v>
      </c>
      <c r="Q10" s="138">
        <f>IF(СР_таблица!J9=0,"",СР_таблица!J9)</f>
        <v>3</v>
      </c>
      <c r="R10" s="137">
        <f>IF(СР_таблица!Y9=0,"",СР_таблица!Y9)</f>
        <v>3</v>
      </c>
      <c r="S10" s="136">
        <f>IF(СР_таблица!K9=0,"",СР_таблица!K9)</f>
        <v>3</v>
      </c>
      <c r="T10" s="137">
        <f>IF(СР_таблица!Z9=0,"",СР_таблица!Z9)</f>
        <v>3</v>
      </c>
      <c r="U10" s="136">
        <f>IF(СР_таблица!L9=0,"",СР_таблица!L9)</f>
        <v>2</v>
      </c>
      <c r="V10" s="137">
        <f>IF(СР_таблица!AA9=0,"",СР_таблица!AA9)</f>
        <v>2</v>
      </c>
      <c r="W10" s="136">
        <f>IF(СР_таблица!M9=0,"",СР_таблица!M9)</f>
        <v>3</v>
      </c>
      <c r="X10" s="137">
        <f>IF(СР_таблица!AB9=0,"",СР_таблица!AB9)</f>
        <v>2</v>
      </c>
      <c r="Y10" s="136">
        <f>IF(СР_таблица!N9=0,"",СР_таблица!N9)</f>
        <v>2</v>
      </c>
      <c r="Z10" s="137">
        <f>IF(СР_таблица!AC9=0,"",СР_таблица!AC9)</f>
        <v>2</v>
      </c>
      <c r="AA10" s="136">
        <f>IF(СР_таблица!O9=0,"",СР_таблица!O9)</f>
        <v>3</v>
      </c>
      <c r="AB10" s="137">
        <f>IF(СР_таблица!AD9=0,"",СР_таблица!AD9)</f>
        <v>2</v>
      </c>
      <c r="AC10" s="136">
        <f>IF(СР_таблица!P9=0,"",СР_таблица!P9)</f>
        <v>2</v>
      </c>
      <c r="AD10" s="137">
        <f>IF(СР_таблица!AE9=0,"",СР_таблица!AE9)</f>
        <v>2</v>
      </c>
      <c r="AE10" s="136">
        <f>IF(СР_таблица!Q9=0,"",СР_таблица!Q9)</f>
        <v>3</v>
      </c>
      <c r="AF10" s="145">
        <f>IF(СР_таблица!AF9=0,"",СР_таблица!AF9)</f>
        <v>3</v>
      </c>
      <c r="AG10" s="136">
        <f>IF(СР_таблица!AG9=0,"",СР_таблица!AG9)</f>
        <v>3</v>
      </c>
      <c r="AH10" s="137">
        <f>IF(СР_таблица!AH9=0,"",СР_таблица!AH9)</f>
        <v>3</v>
      </c>
      <c r="AI10" s="137">
        <f>IF(СР_таблица!AI9=0,"",СР_таблица!AI9)</f>
        <v>3</v>
      </c>
      <c r="AJ10" s="145">
        <f>IF(СР_таблица!AJ9=0,"",СР_таблица!AJ9)</f>
        <v>2</v>
      </c>
      <c r="AK10" s="136">
        <f>IF(SUM(СР_таблица!C9:Q9)=0,"",SUM(СР_таблица!C9:Q9))</f>
        <v>40</v>
      </c>
      <c r="AL10" s="145">
        <f>IF(SUM(СР_таблица!R9:AF9)=0,"",SUM(СР_таблица!R9:AF9))</f>
        <v>38</v>
      </c>
      <c r="AM10" s="146">
        <f t="shared" si="0"/>
        <v>89</v>
      </c>
    </row>
    <row r="11" spans="1:39" ht="12.75" customHeight="1">
      <c r="A11" s="134" t="s">
        <v>46</v>
      </c>
      <c r="B11" s="135" t="str">
        <f>IF(СР_таблица!B10=0,"",СР_таблица!B10)</f>
        <v>Коваленко Настя</v>
      </c>
      <c r="C11" s="136">
        <f>IF(СР_таблица!C10=0,"",СР_таблица!C10)</f>
        <v>3</v>
      </c>
      <c r="D11" s="137">
        <f>IF(СР_таблица!R10=0,"",СР_таблица!R10)</f>
        <v>3</v>
      </c>
      <c r="E11" s="136">
        <f>IF(СР_таблица!D10=0,"",СР_таблица!D10)</f>
        <v>3</v>
      </c>
      <c r="F11" s="137">
        <f>IF(СР_таблица!S10=0,"",СР_таблица!S10)</f>
        <v>3</v>
      </c>
      <c r="G11" s="136">
        <f>IF(СР_таблица!E10=0,"",СР_таблица!E10)</f>
        <v>3</v>
      </c>
      <c r="H11" s="137">
        <f>IF(СР_таблица!T10=0,"",СР_таблица!T10)</f>
        <v>1</v>
      </c>
      <c r="I11" s="136">
        <f>IF(СР_таблица!F10=0,"",СР_таблица!F10)</f>
        <v>3</v>
      </c>
      <c r="J11" s="137">
        <f>IF(СР_таблица!U10=0,"",СР_таблица!U10)</f>
        <v>2</v>
      </c>
      <c r="K11" s="136">
        <f>IF(СР_таблица!G10=0,"",СР_таблица!G10)</f>
        <v>2</v>
      </c>
      <c r="L11" s="137">
        <f>IF(СР_таблица!V10=0,"",СР_таблица!V10)</f>
        <v>3</v>
      </c>
      <c r="M11" s="136">
        <f>IF(СР_таблица!H10=0,"",СР_таблица!H10)</f>
        <v>2</v>
      </c>
      <c r="N11" s="137">
        <f>IF(СР_таблица!W10=0,"",СР_таблица!W10)</f>
        <v>2</v>
      </c>
      <c r="O11" s="136">
        <f>IF(СР_таблица!I10=0,"",СР_таблица!I10)</f>
        <v>2</v>
      </c>
      <c r="P11" s="137">
        <f>IF(СР_таблица!X10=0,"",СР_таблица!X10)</f>
        <v>3</v>
      </c>
      <c r="Q11" s="138">
        <f>IF(СР_таблица!J10=0,"",СР_таблица!J10)</f>
        <v>3</v>
      </c>
      <c r="R11" s="137">
        <f>IF(СР_таблица!Y10=0,"",СР_таблица!Y10)</f>
        <v>2</v>
      </c>
      <c r="S11" s="136">
        <f>IF(СР_таблица!K10=0,"",СР_таблица!K10)</f>
        <v>3</v>
      </c>
      <c r="T11" s="137">
        <f>IF(СР_таблица!Z10=0,"",СР_таблица!Z10)</f>
        <v>3</v>
      </c>
      <c r="U11" s="136">
        <f>IF(СР_таблица!L10=0,"",СР_таблица!L10)</f>
        <v>3</v>
      </c>
      <c r="V11" s="137">
        <f>IF(СР_таблица!AA10=0,"",СР_таблица!AA10)</f>
        <v>3</v>
      </c>
      <c r="W11" s="136">
        <f>IF(СР_таблица!M10=0,"",СР_таблица!M10)</f>
        <v>3</v>
      </c>
      <c r="X11" s="137">
        <f>IF(СР_таблица!AB10=0,"",СР_таблица!AB10)</f>
        <v>3</v>
      </c>
      <c r="Y11" s="136">
        <f>IF(СР_таблица!N10=0,"",СР_таблица!N10)</f>
        <v>3</v>
      </c>
      <c r="Z11" s="137">
        <f>IF(СР_таблица!AC10=0,"",СР_таблица!AC10)</f>
        <v>3</v>
      </c>
      <c r="AA11" s="136">
        <f>IF(СР_таблица!O10=0,"",СР_таблица!O10)</f>
        <v>3</v>
      </c>
      <c r="AB11" s="137">
        <f>IF(СР_таблица!AD10=0,"",СР_таблица!AD10)</f>
        <v>3</v>
      </c>
      <c r="AC11" s="136">
        <f>IF(СР_таблица!P10=0,"",СР_таблица!P10)</f>
        <v>2</v>
      </c>
      <c r="AD11" s="137">
        <f>IF(СР_таблица!AE10=0,"",СР_таблица!AE10)</f>
        <v>3</v>
      </c>
      <c r="AE11" s="136">
        <f>IF(СР_таблица!Q10=0,"",СР_таблица!Q10)</f>
        <v>3</v>
      </c>
      <c r="AF11" s="145">
        <f>IF(СР_таблица!AF10=0,"",СР_таблица!AF10)</f>
        <v>3</v>
      </c>
      <c r="AG11" s="136">
        <f>IF(СР_таблица!AG10=0,"",СР_таблица!AG10)</f>
        <v>3</v>
      </c>
      <c r="AH11" s="137">
        <f>IF(СР_таблица!AH10=0,"",СР_таблица!AH10)</f>
        <v>3</v>
      </c>
      <c r="AI11" s="137">
        <f>IF(СР_таблица!AI10=0,"",СР_таблица!AI10)</f>
        <v>3</v>
      </c>
      <c r="AJ11" s="145">
        <f>IF(СР_таблица!AJ10=0,"",СР_таблица!AJ10)</f>
        <v>3</v>
      </c>
      <c r="AK11" s="136">
        <f>IF(SUM(СР_таблица!C10:Q10)=0,"",SUM(СР_таблица!C10:Q10))</f>
        <v>41</v>
      </c>
      <c r="AL11" s="145">
        <f>IF(SUM(СР_таблица!R10:AF10)=0,"",SUM(СР_таблица!R10:AF10))</f>
        <v>40</v>
      </c>
      <c r="AM11" s="146">
        <f t="shared" si="0"/>
        <v>93</v>
      </c>
    </row>
    <row r="12" spans="1:39" ht="12.75" customHeight="1">
      <c r="A12" s="134" t="s">
        <v>47</v>
      </c>
      <c r="B12" s="135" t="str">
        <f>IF(СР_таблица!B11=0,"",СР_таблица!B11)</f>
        <v>Морозова Лера</v>
      </c>
      <c r="C12" s="136">
        <f>IF(СР_таблица!C11=0,"",СР_таблица!C11)</f>
        <v>3</v>
      </c>
      <c r="D12" s="137">
        <f>IF(СР_таблица!R11=0,"",СР_таблица!R11)</f>
        <v>3</v>
      </c>
      <c r="E12" s="136">
        <f>IF(СР_таблица!D11=0,"",СР_таблица!D11)</f>
        <v>3</v>
      </c>
      <c r="F12" s="137">
        <f>IF(СР_таблица!S11=0,"",СР_таблица!S11)</f>
        <v>2</v>
      </c>
      <c r="G12" s="136">
        <f>IF(СР_таблица!E11=0,"",СР_таблица!E11)</f>
        <v>3</v>
      </c>
      <c r="H12" s="137">
        <f>IF(СР_таблица!T11=0,"",СР_таблица!T11)</f>
        <v>3</v>
      </c>
      <c r="I12" s="136">
        <f>IF(СР_таблица!F11=0,"",СР_таблица!F11)</f>
        <v>3</v>
      </c>
      <c r="J12" s="137">
        <f>IF(СР_таблица!U11=0,"",СР_таблица!U11)</f>
        <v>3</v>
      </c>
      <c r="K12" s="136">
        <f>IF(СР_таблица!G11=0,"",СР_таблица!G11)</f>
        <v>3</v>
      </c>
      <c r="L12" s="137">
        <f>IF(СР_таблица!V11=0,"",СР_таблица!V11)</f>
        <v>3</v>
      </c>
      <c r="M12" s="136">
        <f>IF(СР_таблица!H11=0,"",СР_таблица!H11)</f>
        <v>2</v>
      </c>
      <c r="N12" s="137">
        <f>IF(СР_таблица!W11=0,"",СР_таблица!W11)</f>
        <v>3</v>
      </c>
      <c r="O12" s="136">
        <f>IF(СР_таблица!I11=0,"",СР_таблица!I11)</f>
        <v>3</v>
      </c>
      <c r="P12" s="137">
        <f>IF(СР_таблица!X11=0,"",СР_таблица!X11)</f>
        <v>3</v>
      </c>
      <c r="Q12" s="138">
        <f>IF(СР_таблица!J11=0,"",СР_таблица!J11)</f>
        <v>3</v>
      </c>
      <c r="R12" s="137">
        <f>IF(СР_таблица!Y11=0,"",СР_таблица!Y11)</f>
        <v>3</v>
      </c>
      <c r="S12" s="136">
        <f>IF(СР_таблица!K11=0,"",СР_таблица!K11)</f>
        <v>3</v>
      </c>
      <c r="T12" s="137">
        <f>IF(СР_таблица!Z11=0,"",СР_таблица!Z11)</f>
        <v>3</v>
      </c>
      <c r="U12" s="136">
        <f>IF(СР_таблица!L11=0,"",СР_таблица!L11)</f>
        <v>3</v>
      </c>
      <c r="V12" s="137">
        <f>IF(СР_таблица!AA11=0,"",СР_таблица!AA11)</f>
        <v>2</v>
      </c>
      <c r="W12" s="136">
        <f>IF(СР_таблица!M11=0,"",СР_таблица!M11)</f>
        <v>3</v>
      </c>
      <c r="X12" s="137">
        <f>IF(СР_таблица!AB11=0,"",СР_таблица!AB11)</f>
        <v>3</v>
      </c>
      <c r="Y12" s="136">
        <f>IF(СР_таблица!N11=0,"",СР_таблица!N11)</f>
        <v>3</v>
      </c>
      <c r="Z12" s="137">
        <f>IF(СР_таблица!AC11=0,"",СР_таблица!AC11)</f>
        <v>2</v>
      </c>
      <c r="AA12" s="136">
        <f>IF(СР_таблица!O11=0,"",СР_таблица!O11)</f>
        <v>3</v>
      </c>
      <c r="AB12" s="137">
        <f>IF(СР_таблица!AD11=0,"",СР_таблица!AD11)</f>
        <v>3</v>
      </c>
      <c r="AC12" s="136">
        <f>IF(СР_таблица!P11=0,"",СР_таблица!P11)</f>
        <v>3</v>
      </c>
      <c r="AD12" s="137">
        <f>IF(СР_таблица!AE11=0,"",СР_таблица!AE11)</f>
        <v>3</v>
      </c>
      <c r="AE12" s="136">
        <f>IF(СР_таблица!Q11=0,"",СР_таблица!Q11)</f>
        <v>3</v>
      </c>
      <c r="AF12" s="145">
        <f>IF(СР_таблица!AF11=0,"",СР_таблица!AF11)</f>
        <v>3</v>
      </c>
      <c r="AG12" s="136">
        <f>IF(СР_таблица!AG11=0,"",СР_таблица!AG11)</f>
        <v>3</v>
      </c>
      <c r="AH12" s="137">
        <f>IF(СР_таблица!AH11=0,"",СР_таблица!AH11)</f>
        <v>3</v>
      </c>
      <c r="AI12" s="137">
        <f>IF(СР_таблица!AI11=0,"",СР_таблица!AI11)</f>
        <v>3</v>
      </c>
      <c r="AJ12" s="145">
        <f>IF(СР_таблица!AJ11=0,"",СР_таблица!AJ11)</f>
        <v>2</v>
      </c>
      <c r="AK12" s="136">
        <f>IF(SUM(СР_таблица!C11:Q11)=0,"",SUM(СР_таблица!C11:Q11))</f>
        <v>44</v>
      </c>
      <c r="AL12" s="145">
        <f>IF(SUM(СР_таблица!R11:AF11)=0,"",SUM(СР_таблица!R11:AF11))</f>
        <v>42</v>
      </c>
      <c r="AM12" s="146">
        <f t="shared" si="0"/>
        <v>97</v>
      </c>
    </row>
    <row r="13" spans="1:39" ht="12.75" customHeight="1">
      <c r="A13" s="134" t="s">
        <v>48</v>
      </c>
      <c r="B13" s="135">
        <f>IF(СР_таблица!B12=0,"",СР_таблица!B12)</f>
      </c>
      <c r="C13" s="136">
        <f>IF(СР_таблица!C12=0,"",СР_таблица!C12)</f>
      </c>
      <c r="D13" s="137">
        <f>IF(СР_таблица!R12=0,"",СР_таблица!R12)</f>
      </c>
      <c r="E13" s="136">
        <f>IF(СР_таблица!D12=0,"",СР_таблица!D12)</f>
      </c>
      <c r="F13" s="137">
        <f>IF(СР_таблица!S12=0,"",СР_таблица!S12)</f>
      </c>
      <c r="G13" s="136">
        <f>IF(СР_таблица!E12=0,"",СР_таблица!E12)</f>
      </c>
      <c r="H13" s="137">
        <f>IF(СР_таблица!T12=0,"",СР_таблица!T12)</f>
      </c>
      <c r="I13" s="136">
        <f>IF(СР_таблица!F12=0,"",СР_таблица!F12)</f>
      </c>
      <c r="J13" s="137">
        <f>IF(СР_таблица!U12=0,"",СР_таблица!U12)</f>
      </c>
      <c r="K13" s="136">
        <f>IF(СР_таблица!G12=0,"",СР_таблица!G12)</f>
      </c>
      <c r="L13" s="137">
        <f>IF(СР_таблица!V12=0,"",СР_таблица!V12)</f>
      </c>
      <c r="M13" s="136">
        <f>IF(СР_таблица!H12=0,"",СР_таблица!H12)</f>
      </c>
      <c r="N13" s="137">
        <f>IF(СР_таблица!W12=0,"",СР_таблица!W12)</f>
      </c>
      <c r="O13" s="136">
        <f>IF(СР_таблица!I12=0,"",СР_таблица!I12)</f>
      </c>
      <c r="P13" s="137">
        <f>IF(СР_таблица!X12=0,"",СР_таблица!X12)</f>
      </c>
      <c r="Q13" s="138">
        <f>IF(СР_таблица!J12=0,"",СР_таблица!J12)</f>
      </c>
      <c r="R13" s="137">
        <f>IF(СР_таблица!Y12=0,"",СР_таблица!Y12)</f>
      </c>
      <c r="S13" s="136">
        <f>IF(СР_таблица!K12=0,"",СР_таблица!K12)</f>
      </c>
      <c r="T13" s="137">
        <f>IF(СР_таблица!Z12=0,"",СР_таблица!Z12)</f>
      </c>
      <c r="U13" s="136">
        <f>IF(СР_таблица!L12=0,"",СР_таблица!L12)</f>
      </c>
      <c r="V13" s="137">
        <f>IF(СР_таблица!AA12=0,"",СР_таблица!AA12)</f>
      </c>
      <c r="W13" s="136">
        <f>IF(СР_таблица!M12=0,"",СР_таблица!M12)</f>
      </c>
      <c r="X13" s="137">
        <f>IF(СР_таблица!AB12=0,"",СР_таблица!AB12)</f>
      </c>
      <c r="Y13" s="136">
        <f>IF(СР_таблица!N12=0,"",СР_таблица!N12)</f>
      </c>
      <c r="Z13" s="137">
        <f>IF(СР_таблица!AC12=0,"",СР_таблица!AC12)</f>
      </c>
      <c r="AA13" s="136">
        <f>IF(СР_таблица!O12=0,"",СР_таблица!O12)</f>
      </c>
      <c r="AB13" s="137">
        <f>IF(СР_таблица!AD12=0,"",СР_таблица!AD12)</f>
      </c>
      <c r="AC13" s="136">
        <f>IF(СР_таблица!P12=0,"",СР_таблица!P12)</f>
      </c>
      <c r="AD13" s="137">
        <f>IF(СР_таблица!AE12=0,"",СР_таблица!AE12)</f>
      </c>
      <c r="AE13" s="136">
        <f>IF(СР_таблица!Q12=0,"",СР_таблица!Q12)</f>
      </c>
      <c r="AF13" s="145">
        <f>IF(СР_таблица!AF12=0,"",СР_таблица!AF12)</f>
      </c>
      <c r="AG13" s="136">
        <f>IF(СР_таблица!AG12=0,"",СР_таблица!AG12)</f>
      </c>
      <c r="AH13" s="137">
        <f>IF(СР_таблица!AH12=0,"",СР_таблица!AH12)</f>
      </c>
      <c r="AI13" s="137">
        <f>IF(СР_таблица!AI12=0,"",СР_таблица!AI12)</f>
      </c>
      <c r="AJ13" s="145">
        <f>IF(СР_таблица!AJ12=0,"",СР_таблица!AJ12)</f>
      </c>
      <c r="AK13" s="136">
        <f>IF(SUM(СР_таблица!C12:Q12)=0,"",SUM(СР_таблица!C12:Q12))</f>
      </c>
      <c r="AL13" s="145">
        <f>IF(SUM(СР_таблица!R12:AF12)=0,"",SUM(СР_таблица!R12:AF12))</f>
      </c>
      <c r="AM13" s="146">
        <f t="shared" si="0"/>
      </c>
    </row>
    <row r="14" spans="1:39" ht="12.75" customHeight="1">
      <c r="A14" s="134" t="s">
        <v>49</v>
      </c>
      <c r="B14" s="135">
        <f>IF(СР_таблица!B13=0,"",СР_таблица!B13)</f>
      </c>
      <c r="C14" s="136">
        <f>IF(СР_таблица!C13=0,"",СР_таблица!C13)</f>
      </c>
      <c r="D14" s="137">
        <f>IF(СР_таблица!R13=0,"",СР_таблица!R13)</f>
      </c>
      <c r="E14" s="136">
        <f>IF(СР_таблица!D13=0,"",СР_таблица!D13)</f>
      </c>
      <c r="F14" s="137">
        <f>IF(СР_таблица!S13=0,"",СР_таблица!S13)</f>
      </c>
      <c r="G14" s="136">
        <f>IF(СР_таблица!E13=0,"",СР_таблица!E13)</f>
      </c>
      <c r="H14" s="137">
        <f>IF(СР_таблица!T13=0,"",СР_таблица!T13)</f>
      </c>
      <c r="I14" s="136">
        <f>IF(СР_таблица!F13=0,"",СР_таблица!F13)</f>
      </c>
      <c r="J14" s="137">
        <f>IF(СР_таблица!U13=0,"",СР_таблица!U13)</f>
      </c>
      <c r="K14" s="136">
        <f>IF(СР_таблица!G13=0,"",СР_таблица!G13)</f>
      </c>
      <c r="L14" s="137">
        <f>IF(СР_таблица!V13=0,"",СР_таблица!V13)</f>
      </c>
      <c r="M14" s="136">
        <f>IF(СР_таблица!H13=0,"",СР_таблица!H13)</f>
      </c>
      <c r="N14" s="137">
        <f>IF(СР_таблица!W13=0,"",СР_таблица!W13)</f>
      </c>
      <c r="O14" s="136">
        <f>IF(СР_таблица!I13=0,"",СР_таблица!I13)</f>
      </c>
      <c r="P14" s="137">
        <f>IF(СР_таблица!X13=0,"",СР_таблица!X13)</f>
      </c>
      <c r="Q14" s="138">
        <f>IF(СР_таблица!J13=0,"",СР_таблица!J13)</f>
      </c>
      <c r="R14" s="137">
        <f>IF(СР_таблица!Y13=0,"",СР_таблица!Y13)</f>
      </c>
      <c r="S14" s="136">
        <f>IF(СР_таблица!K13=0,"",СР_таблица!K13)</f>
      </c>
      <c r="T14" s="137">
        <f>IF(СР_таблица!Z13=0,"",СР_таблица!Z13)</f>
      </c>
      <c r="U14" s="136">
        <f>IF(СР_таблица!L13=0,"",СР_таблица!L13)</f>
      </c>
      <c r="V14" s="137">
        <f>IF(СР_таблица!AA13=0,"",СР_таблица!AA13)</f>
      </c>
      <c r="W14" s="136">
        <f>IF(СР_таблица!M13=0,"",СР_таблица!M13)</f>
      </c>
      <c r="X14" s="137">
        <f>IF(СР_таблица!AB13=0,"",СР_таблица!AB13)</f>
      </c>
      <c r="Y14" s="136">
        <f>IF(СР_таблица!N13=0,"",СР_таблица!N13)</f>
      </c>
      <c r="Z14" s="137">
        <f>IF(СР_таблица!AC13=0,"",СР_таблица!AC13)</f>
      </c>
      <c r="AA14" s="136">
        <f>IF(СР_таблица!O13=0,"",СР_таблица!O13)</f>
      </c>
      <c r="AB14" s="137">
        <f>IF(СР_таблица!AD13=0,"",СР_таблица!AD13)</f>
      </c>
      <c r="AC14" s="136">
        <f>IF(СР_таблица!P13=0,"",СР_таблица!P13)</f>
      </c>
      <c r="AD14" s="137">
        <f>IF(СР_таблица!AE13=0,"",СР_таблица!AE13)</f>
      </c>
      <c r="AE14" s="136">
        <f>IF(СР_таблица!Q13=0,"",СР_таблица!Q13)</f>
      </c>
      <c r="AF14" s="145">
        <f>IF(СР_таблица!AF13=0,"",СР_таблица!AF13)</f>
      </c>
      <c r="AG14" s="136">
        <f>IF(СР_таблица!AG13=0,"",СР_таблица!AG13)</f>
      </c>
      <c r="AH14" s="137">
        <f>IF(СР_таблица!AH13=0,"",СР_таблица!AH13)</f>
      </c>
      <c r="AI14" s="137">
        <f>IF(СР_таблица!AI13=0,"",СР_таблица!AI13)</f>
      </c>
      <c r="AJ14" s="145">
        <f>IF(СР_таблица!AJ13=0,"",СР_таблица!AJ13)</f>
      </c>
      <c r="AK14" s="136">
        <f>IF(SUM(СР_таблица!C13:Q13)=0,"",SUM(СР_таблица!C13:Q13))</f>
      </c>
      <c r="AL14" s="145">
        <f>IF(SUM(СР_таблица!R13:AF13)=0,"",SUM(СР_таблица!R13:AF13))</f>
      </c>
      <c r="AM14" s="146">
        <f t="shared" si="0"/>
      </c>
    </row>
    <row r="15" spans="1:39" ht="12.75" customHeight="1">
      <c r="A15" s="134" t="s">
        <v>50</v>
      </c>
      <c r="B15" s="135">
        <f>IF(СР_таблица!B14=0,"",СР_таблица!B14)</f>
      </c>
      <c r="C15" s="136">
        <f>IF(СР_таблица!C14=0,"",СР_таблица!C14)</f>
      </c>
      <c r="D15" s="137">
        <f>IF(СР_таблица!R14=0,"",СР_таблица!R14)</f>
      </c>
      <c r="E15" s="136">
        <f>IF(СР_таблица!D14=0,"",СР_таблица!D14)</f>
      </c>
      <c r="F15" s="137">
        <f>IF(СР_таблица!S14=0,"",СР_таблица!S14)</f>
      </c>
      <c r="G15" s="136">
        <f>IF(СР_таблица!E14=0,"",СР_таблица!E14)</f>
      </c>
      <c r="H15" s="137">
        <f>IF(СР_таблица!T14=0,"",СР_таблица!T14)</f>
      </c>
      <c r="I15" s="136">
        <f>IF(СР_таблица!F14=0,"",СР_таблица!F14)</f>
      </c>
      <c r="J15" s="137">
        <f>IF(СР_таблица!U14=0,"",СР_таблица!U14)</f>
      </c>
      <c r="K15" s="136">
        <f>IF(СР_таблица!G14=0,"",СР_таблица!G14)</f>
      </c>
      <c r="L15" s="137">
        <f>IF(СР_таблица!V14=0,"",СР_таблица!V14)</f>
      </c>
      <c r="M15" s="136">
        <f>IF(СР_таблица!H14=0,"",СР_таблица!H14)</f>
      </c>
      <c r="N15" s="137">
        <f>IF(СР_таблица!W14=0,"",СР_таблица!W14)</f>
      </c>
      <c r="O15" s="136">
        <f>IF(СР_таблица!I14=0,"",СР_таблица!I14)</f>
      </c>
      <c r="P15" s="137">
        <f>IF(СР_таблица!X14=0,"",СР_таблица!X14)</f>
      </c>
      <c r="Q15" s="138">
        <f>IF(СР_таблица!J14=0,"",СР_таблица!J14)</f>
      </c>
      <c r="R15" s="137">
        <f>IF(СР_таблица!Y14=0,"",СР_таблица!Y14)</f>
      </c>
      <c r="S15" s="136">
        <f>IF(СР_таблица!K14=0,"",СР_таблица!K14)</f>
      </c>
      <c r="T15" s="137">
        <f>IF(СР_таблица!Z14=0,"",СР_таблица!Z14)</f>
      </c>
      <c r="U15" s="136">
        <f>IF(СР_таблица!L14=0,"",СР_таблица!L14)</f>
      </c>
      <c r="V15" s="137">
        <f>IF(СР_таблица!AA14=0,"",СР_таблица!AA14)</f>
      </c>
      <c r="W15" s="136">
        <f>IF(СР_таблица!M14=0,"",СР_таблица!M14)</f>
      </c>
      <c r="X15" s="137">
        <f>IF(СР_таблица!AB14=0,"",СР_таблица!AB14)</f>
      </c>
      <c r="Y15" s="136">
        <f>IF(СР_таблица!N14=0,"",СР_таблица!N14)</f>
      </c>
      <c r="Z15" s="137">
        <f>IF(СР_таблица!AC14=0,"",СР_таблица!AC14)</f>
      </c>
      <c r="AA15" s="136">
        <f>IF(СР_таблица!O14=0,"",СР_таблица!O14)</f>
      </c>
      <c r="AB15" s="137">
        <f>IF(СР_таблица!AD14=0,"",СР_таблица!AD14)</f>
      </c>
      <c r="AC15" s="136">
        <f>IF(СР_таблица!P14=0,"",СР_таблица!P14)</f>
      </c>
      <c r="AD15" s="137">
        <f>IF(СР_таблица!AE14=0,"",СР_таблица!AE14)</f>
      </c>
      <c r="AE15" s="136">
        <f>IF(СР_таблица!Q14=0,"",СР_таблица!Q14)</f>
      </c>
      <c r="AF15" s="145">
        <f>IF(СР_таблица!AF14=0,"",СР_таблица!AF14)</f>
      </c>
      <c r="AG15" s="136">
        <f>IF(СР_таблица!AG14=0,"",СР_таблица!AG14)</f>
      </c>
      <c r="AH15" s="137">
        <f>IF(СР_таблица!AH14=0,"",СР_таблица!AH14)</f>
      </c>
      <c r="AI15" s="137">
        <f>IF(СР_таблица!AI14=0,"",СР_таблица!AI14)</f>
      </c>
      <c r="AJ15" s="145">
        <f>IF(СР_таблица!AJ14=0,"",СР_таблица!AJ14)</f>
      </c>
      <c r="AK15" s="136">
        <f>IF(SUM(СР_таблица!C14:Q14)=0,"",SUM(СР_таблица!C14:Q14))</f>
      </c>
      <c r="AL15" s="145">
        <f>IF(SUM(СР_таблица!R14:AF14)=0,"",SUM(СР_таблица!R14:AF14))</f>
      </c>
      <c r="AM15" s="146">
        <f t="shared" si="0"/>
      </c>
    </row>
    <row r="16" spans="1:39" ht="12.75" customHeight="1">
      <c r="A16" s="134" t="s">
        <v>51</v>
      </c>
      <c r="B16" s="135">
        <f>IF(СР_таблица!B15=0,"",СР_таблица!B15)</f>
      </c>
      <c r="C16" s="136">
        <f>IF(СР_таблица!C15=0,"",СР_таблица!C15)</f>
      </c>
      <c r="D16" s="137">
        <f>IF(СР_таблица!R15=0,"",СР_таблица!R15)</f>
      </c>
      <c r="E16" s="136">
        <f>IF(СР_таблица!D15=0,"",СР_таблица!D15)</f>
      </c>
      <c r="F16" s="137">
        <f>IF(СР_таблица!S15=0,"",СР_таблица!S15)</f>
      </c>
      <c r="G16" s="136">
        <f>IF(СР_таблица!E15=0,"",СР_таблица!E15)</f>
      </c>
      <c r="H16" s="137">
        <f>IF(СР_таблица!T15=0,"",СР_таблица!T15)</f>
      </c>
      <c r="I16" s="136">
        <f>IF(СР_таблица!F15=0,"",СР_таблица!F15)</f>
      </c>
      <c r="J16" s="137">
        <f>IF(СР_таблица!U15=0,"",СР_таблица!U15)</f>
      </c>
      <c r="K16" s="136">
        <f>IF(СР_таблица!G15=0,"",СР_таблица!G15)</f>
      </c>
      <c r="L16" s="137">
        <f>IF(СР_таблица!V15=0,"",СР_таблица!V15)</f>
      </c>
      <c r="M16" s="136">
        <f>IF(СР_таблица!H15=0,"",СР_таблица!H15)</f>
      </c>
      <c r="N16" s="137">
        <f>IF(СР_таблица!W15=0,"",СР_таблица!W15)</f>
      </c>
      <c r="O16" s="136">
        <f>IF(СР_таблица!I15=0,"",СР_таблица!I15)</f>
      </c>
      <c r="P16" s="137">
        <f>IF(СР_таблица!X15=0,"",СР_таблица!X15)</f>
      </c>
      <c r="Q16" s="138">
        <f>IF(СР_таблица!J15=0,"",СР_таблица!J15)</f>
      </c>
      <c r="R16" s="137">
        <f>IF(СР_таблица!Y15=0,"",СР_таблица!Y15)</f>
      </c>
      <c r="S16" s="136">
        <f>IF(СР_таблица!K15=0,"",СР_таблица!K15)</f>
      </c>
      <c r="T16" s="137">
        <f>IF(СР_таблица!Z15=0,"",СР_таблица!Z15)</f>
      </c>
      <c r="U16" s="136">
        <f>IF(СР_таблица!L15=0,"",СР_таблица!L15)</f>
      </c>
      <c r="V16" s="137">
        <f>IF(СР_таблица!AA15=0,"",СР_таблица!AA15)</f>
      </c>
      <c r="W16" s="136">
        <f>IF(СР_таблица!M15=0,"",СР_таблица!M15)</f>
      </c>
      <c r="X16" s="137">
        <f>IF(СР_таблица!AB15=0,"",СР_таблица!AB15)</f>
      </c>
      <c r="Y16" s="136">
        <f>IF(СР_таблица!N15=0,"",СР_таблица!N15)</f>
      </c>
      <c r="Z16" s="137">
        <f>IF(СР_таблица!AC15=0,"",СР_таблица!AC15)</f>
      </c>
      <c r="AA16" s="136">
        <f>IF(СР_таблица!O15=0,"",СР_таблица!O15)</f>
      </c>
      <c r="AB16" s="137">
        <f>IF(СР_таблица!AD15=0,"",СР_таблица!AD15)</f>
      </c>
      <c r="AC16" s="136">
        <f>IF(СР_таблица!P15=0,"",СР_таблица!P15)</f>
      </c>
      <c r="AD16" s="137">
        <f>IF(СР_таблица!AE15=0,"",СР_таблица!AE15)</f>
      </c>
      <c r="AE16" s="136">
        <f>IF(СР_таблица!Q15=0,"",СР_таблица!Q15)</f>
      </c>
      <c r="AF16" s="145">
        <f>IF(СР_таблица!AF15=0,"",СР_таблица!AF15)</f>
      </c>
      <c r="AG16" s="136">
        <f>IF(СР_таблица!AG15=0,"",СР_таблица!AG15)</f>
      </c>
      <c r="AH16" s="137">
        <f>IF(СР_таблица!AH15=0,"",СР_таблица!AH15)</f>
      </c>
      <c r="AI16" s="137">
        <f>IF(СР_таблица!AI15=0,"",СР_таблица!AI15)</f>
      </c>
      <c r="AJ16" s="145">
        <f>IF(СР_таблица!AJ15=0,"",СР_таблица!AJ15)</f>
      </c>
      <c r="AK16" s="136">
        <f>IF(SUM(СР_таблица!C15:Q15)=0,"",SUM(СР_таблица!C15:Q15))</f>
      </c>
      <c r="AL16" s="145">
        <f>IF(SUM(СР_таблица!R15:AF15)=0,"",SUM(СР_таблица!R15:AF15))</f>
      </c>
      <c r="AM16" s="146">
        <f t="shared" si="0"/>
      </c>
    </row>
    <row r="17" spans="1:39" ht="12.75" customHeight="1">
      <c r="A17" s="134" t="s">
        <v>52</v>
      </c>
      <c r="B17" s="135">
        <f>IF(СР_таблица!B16=0,"",СР_таблица!B16)</f>
      </c>
      <c r="C17" s="136">
        <f>IF(СР_таблица!C16=0,"",СР_таблица!C16)</f>
      </c>
      <c r="D17" s="137">
        <f>IF(СР_таблица!R16=0,"",СР_таблица!R16)</f>
      </c>
      <c r="E17" s="136">
        <f>IF(СР_таблица!D16=0,"",СР_таблица!D16)</f>
      </c>
      <c r="F17" s="137">
        <f>IF(СР_таблица!S16=0,"",СР_таблица!S16)</f>
      </c>
      <c r="G17" s="136">
        <f>IF(СР_таблица!E16=0,"",СР_таблица!E16)</f>
      </c>
      <c r="H17" s="137">
        <f>IF(СР_таблица!T16=0,"",СР_таблица!T16)</f>
      </c>
      <c r="I17" s="136">
        <f>IF(СР_таблица!F16=0,"",СР_таблица!F16)</f>
      </c>
      <c r="J17" s="137">
        <f>IF(СР_таблица!U16=0,"",СР_таблица!U16)</f>
      </c>
      <c r="K17" s="136">
        <f>IF(СР_таблица!G16=0,"",СР_таблица!G16)</f>
      </c>
      <c r="L17" s="137">
        <f>IF(СР_таблица!V16=0,"",СР_таблица!V16)</f>
      </c>
      <c r="M17" s="136">
        <f>IF(СР_таблица!H16=0,"",СР_таблица!H16)</f>
      </c>
      <c r="N17" s="137">
        <f>IF(СР_таблица!W16=0,"",СР_таблица!W16)</f>
      </c>
      <c r="O17" s="136">
        <f>IF(СР_таблица!I16=0,"",СР_таблица!I16)</f>
      </c>
      <c r="P17" s="137">
        <f>IF(СР_таблица!X16=0,"",СР_таблица!X16)</f>
      </c>
      <c r="Q17" s="138">
        <f>IF(СР_таблица!J16=0,"",СР_таблица!J16)</f>
      </c>
      <c r="R17" s="137">
        <f>IF(СР_таблица!Y16=0,"",СР_таблица!Y16)</f>
      </c>
      <c r="S17" s="136">
        <f>IF(СР_таблица!K16=0,"",СР_таблица!K16)</f>
      </c>
      <c r="T17" s="137">
        <f>IF(СР_таблица!Z16=0,"",СР_таблица!Z16)</f>
      </c>
      <c r="U17" s="136">
        <f>IF(СР_таблица!L16=0,"",СР_таблица!L16)</f>
      </c>
      <c r="V17" s="137">
        <f>IF(СР_таблица!AA16=0,"",СР_таблица!AA16)</f>
      </c>
      <c r="W17" s="136">
        <f>IF(СР_таблица!M16=0,"",СР_таблица!M16)</f>
      </c>
      <c r="X17" s="137">
        <f>IF(СР_таблица!AB16=0,"",СР_таблица!AB16)</f>
      </c>
      <c r="Y17" s="136">
        <f>IF(СР_таблица!N16=0,"",СР_таблица!N16)</f>
      </c>
      <c r="Z17" s="137">
        <f>IF(СР_таблица!AC16=0,"",СР_таблица!AC16)</f>
      </c>
      <c r="AA17" s="136">
        <f>IF(СР_таблица!O16=0,"",СР_таблица!O16)</f>
      </c>
      <c r="AB17" s="137">
        <f>IF(СР_таблица!AD16=0,"",СР_таблица!AD16)</f>
      </c>
      <c r="AC17" s="136">
        <f>IF(СР_таблица!P16=0,"",СР_таблица!P16)</f>
      </c>
      <c r="AD17" s="137">
        <f>IF(СР_таблица!AE16=0,"",СР_таблица!AE16)</f>
      </c>
      <c r="AE17" s="136">
        <f>IF(СР_таблица!Q16=0,"",СР_таблица!Q16)</f>
      </c>
      <c r="AF17" s="145">
        <f>IF(СР_таблица!AF16=0,"",СР_таблица!AF16)</f>
      </c>
      <c r="AG17" s="136">
        <f>IF(СР_таблица!AG16=0,"",СР_таблица!AG16)</f>
      </c>
      <c r="AH17" s="137">
        <f>IF(СР_таблица!AH16=0,"",СР_таблица!AH16)</f>
      </c>
      <c r="AI17" s="137">
        <f>IF(СР_таблица!AI16=0,"",СР_таблица!AI16)</f>
      </c>
      <c r="AJ17" s="145">
        <f>IF(СР_таблица!AJ16=0,"",СР_таблица!AJ16)</f>
      </c>
      <c r="AK17" s="136">
        <f>IF(SUM(СР_таблица!C16:Q16)=0,"",SUM(СР_таблица!C16:Q16))</f>
      </c>
      <c r="AL17" s="145">
        <f>IF(SUM(СР_таблица!R16:AF16)=0,"",SUM(СР_таблица!R16:AF16))</f>
      </c>
      <c r="AM17" s="146">
        <f t="shared" si="0"/>
      </c>
    </row>
    <row r="18" spans="1:39" ht="12.75" customHeight="1">
      <c r="A18" s="134" t="s">
        <v>53</v>
      </c>
      <c r="B18" s="135">
        <f>IF(СР_таблица!B17=0,"",СР_таблица!B17)</f>
      </c>
      <c r="C18" s="136">
        <f>IF(СР_таблица!C17=0,"",СР_таблица!C17)</f>
      </c>
      <c r="D18" s="137">
        <f>IF(СР_таблица!R17=0,"",СР_таблица!R17)</f>
      </c>
      <c r="E18" s="136">
        <f>IF(СР_таблица!D17=0,"",СР_таблица!D17)</f>
      </c>
      <c r="F18" s="137">
        <f>IF(СР_таблица!S17=0,"",СР_таблица!S17)</f>
      </c>
      <c r="G18" s="136">
        <f>IF(СР_таблица!E17=0,"",СР_таблица!E17)</f>
      </c>
      <c r="H18" s="137">
        <f>IF(СР_таблица!T17=0,"",СР_таблица!T17)</f>
      </c>
      <c r="I18" s="136">
        <f>IF(СР_таблица!F17=0,"",СР_таблица!F17)</f>
      </c>
      <c r="J18" s="137">
        <f>IF(СР_таблица!U17=0,"",СР_таблица!U17)</f>
      </c>
      <c r="K18" s="136">
        <f>IF(СР_таблица!G17=0,"",СР_таблица!G17)</f>
      </c>
      <c r="L18" s="137">
        <f>IF(СР_таблица!V17=0,"",СР_таблица!V17)</f>
      </c>
      <c r="M18" s="136">
        <f>IF(СР_таблица!H17=0,"",СР_таблица!H17)</f>
      </c>
      <c r="N18" s="137">
        <f>IF(СР_таблица!W17=0,"",СР_таблица!W17)</f>
      </c>
      <c r="O18" s="136">
        <f>IF(СР_таблица!I17=0,"",СР_таблица!I17)</f>
      </c>
      <c r="P18" s="137">
        <f>IF(СР_таблица!X17=0,"",СР_таблица!X17)</f>
      </c>
      <c r="Q18" s="138">
        <f>IF(СР_таблица!J17=0,"",СР_таблица!J17)</f>
      </c>
      <c r="R18" s="137">
        <f>IF(СР_таблица!Y17=0,"",СР_таблица!Y17)</f>
      </c>
      <c r="S18" s="136">
        <f>IF(СР_таблица!K17=0,"",СР_таблица!K17)</f>
      </c>
      <c r="T18" s="137">
        <f>IF(СР_таблица!Z17=0,"",СР_таблица!Z17)</f>
      </c>
      <c r="U18" s="136">
        <f>IF(СР_таблица!L17=0,"",СР_таблица!L17)</f>
      </c>
      <c r="V18" s="137">
        <f>IF(СР_таблица!AA17=0,"",СР_таблица!AA17)</f>
      </c>
      <c r="W18" s="136">
        <f>IF(СР_таблица!M17=0,"",СР_таблица!M17)</f>
      </c>
      <c r="X18" s="137">
        <f>IF(СР_таблица!AB17=0,"",СР_таблица!AB17)</f>
      </c>
      <c r="Y18" s="136">
        <f>IF(СР_таблица!N17=0,"",СР_таблица!N17)</f>
      </c>
      <c r="Z18" s="137">
        <f>IF(СР_таблица!AC17=0,"",СР_таблица!AC17)</f>
      </c>
      <c r="AA18" s="136">
        <f>IF(СР_таблица!O17=0,"",СР_таблица!O17)</f>
      </c>
      <c r="AB18" s="137">
        <f>IF(СР_таблица!AD17=0,"",СР_таблица!AD17)</f>
      </c>
      <c r="AC18" s="136">
        <f>IF(СР_таблица!P17=0,"",СР_таблица!P17)</f>
      </c>
      <c r="AD18" s="137">
        <f>IF(СР_таблица!AE17=0,"",СР_таблица!AE17)</f>
      </c>
      <c r="AE18" s="136">
        <f>IF(СР_таблица!Q17=0,"",СР_таблица!Q17)</f>
      </c>
      <c r="AF18" s="145">
        <f>IF(СР_таблица!AF17=0,"",СР_таблица!AF17)</f>
      </c>
      <c r="AG18" s="136">
        <f>IF(СР_таблица!AG17=0,"",СР_таблица!AG17)</f>
      </c>
      <c r="AH18" s="137">
        <f>IF(СР_таблица!AH17=0,"",СР_таблица!AH17)</f>
      </c>
      <c r="AI18" s="137">
        <f>IF(СР_таблица!AI17=0,"",СР_таблица!AI17)</f>
      </c>
      <c r="AJ18" s="145">
        <f>IF(СР_таблица!AJ17=0,"",СР_таблица!AJ17)</f>
      </c>
      <c r="AK18" s="136">
        <f>IF(SUM(СР_таблица!C17:Q17)=0,"",SUM(СР_таблица!C17:Q17))</f>
      </c>
      <c r="AL18" s="145">
        <f>IF(SUM(СР_таблица!R17:AF17)=0,"",SUM(СР_таблица!R17:AF17))</f>
      </c>
      <c r="AM18" s="146">
        <f t="shared" si="0"/>
      </c>
    </row>
    <row r="19" spans="1:39" ht="12.75" customHeight="1">
      <c r="A19" s="134" t="s">
        <v>54</v>
      </c>
      <c r="B19" s="135">
        <f>IF(СР_таблица!B18=0,"",СР_таблица!B18)</f>
      </c>
      <c r="C19" s="136">
        <f>IF(СР_таблица!C18=0,"",СР_таблица!C18)</f>
      </c>
      <c r="D19" s="137">
        <f>IF(СР_таблица!R18=0,"",СР_таблица!R18)</f>
      </c>
      <c r="E19" s="136">
        <f>IF(СР_таблица!D18=0,"",СР_таблица!D18)</f>
      </c>
      <c r="F19" s="137">
        <f>IF(СР_таблица!S18=0,"",СР_таблица!S18)</f>
      </c>
      <c r="G19" s="136">
        <f>IF(СР_таблица!E18=0,"",СР_таблица!E18)</f>
      </c>
      <c r="H19" s="137">
        <f>IF(СР_таблица!T18=0,"",СР_таблица!T18)</f>
      </c>
      <c r="I19" s="136">
        <f>IF(СР_таблица!F18=0,"",СР_таблица!F18)</f>
      </c>
      <c r="J19" s="137">
        <f>IF(СР_таблица!U18=0,"",СР_таблица!U18)</f>
      </c>
      <c r="K19" s="136">
        <f>IF(СР_таблица!G18=0,"",СР_таблица!G18)</f>
      </c>
      <c r="L19" s="137">
        <f>IF(СР_таблица!V18=0,"",СР_таблица!V18)</f>
      </c>
      <c r="M19" s="136">
        <f>IF(СР_таблица!H18=0,"",СР_таблица!H18)</f>
      </c>
      <c r="N19" s="137">
        <f>IF(СР_таблица!W18=0,"",СР_таблица!W18)</f>
      </c>
      <c r="O19" s="136">
        <f>IF(СР_таблица!I18=0,"",СР_таблица!I18)</f>
      </c>
      <c r="P19" s="137">
        <f>IF(СР_таблица!X18=0,"",СР_таблица!X18)</f>
      </c>
      <c r="Q19" s="138">
        <f>IF(СР_таблица!J18=0,"",СР_таблица!J18)</f>
      </c>
      <c r="R19" s="137">
        <f>IF(СР_таблица!Y18=0,"",СР_таблица!Y18)</f>
      </c>
      <c r="S19" s="136">
        <f>IF(СР_таблица!K18=0,"",СР_таблица!K18)</f>
      </c>
      <c r="T19" s="137">
        <f>IF(СР_таблица!Z18=0,"",СР_таблица!Z18)</f>
      </c>
      <c r="U19" s="136">
        <f>IF(СР_таблица!L18=0,"",СР_таблица!L18)</f>
      </c>
      <c r="V19" s="137">
        <f>IF(СР_таблица!AA18=0,"",СР_таблица!AA18)</f>
      </c>
      <c r="W19" s="136">
        <f>IF(СР_таблица!M18=0,"",СР_таблица!M18)</f>
      </c>
      <c r="X19" s="137">
        <f>IF(СР_таблица!AB18=0,"",СР_таблица!AB18)</f>
      </c>
      <c r="Y19" s="136">
        <f>IF(СР_таблица!N18=0,"",СР_таблица!N18)</f>
      </c>
      <c r="Z19" s="137">
        <f>IF(СР_таблица!AC18=0,"",СР_таблица!AC18)</f>
      </c>
      <c r="AA19" s="136">
        <f>IF(СР_таблица!O18=0,"",СР_таблица!O18)</f>
      </c>
      <c r="AB19" s="137">
        <f>IF(СР_таблица!AD18=0,"",СР_таблица!AD18)</f>
      </c>
      <c r="AC19" s="136">
        <f>IF(СР_таблица!P18=0,"",СР_таблица!P18)</f>
      </c>
      <c r="AD19" s="137">
        <f>IF(СР_таблица!AE18=0,"",СР_таблица!AE18)</f>
      </c>
      <c r="AE19" s="136">
        <f>IF(СР_таблица!Q18=0,"",СР_таблица!Q18)</f>
      </c>
      <c r="AF19" s="145">
        <f>IF(СР_таблица!AF18=0,"",СР_таблица!AF18)</f>
      </c>
      <c r="AG19" s="136">
        <f>IF(СР_таблица!AG18=0,"",СР_таблица!AG18)</f>
      </c>
      <c r="AH19" s="137">
        <f>IF(СР_таблица!AH18=0,"",СР_таблица!AH18)</f>
      </c>
      <c r="AI19" s="137">
        <f>IF(СР_таблица!AI18=0,"",СР_таблица!AI18)</f>
      </c>
      <c r="AJ19" s="145">
        <f>IF(СР_таблица!AJ18=0,"",СР_таблица!AJ18)</f>
      </c>
      <c r="AK19" s="136">
        <f>IF(SUM(СР_таблица!C18:Q18)=0,"",SUM(СР_таблица!C18:Q18))</f>
      </c>
      <c r="AL19" s="145">
        <f>IF(SUM(СР_таблица!R18:AF18)=0,"",SUM(СР_таблица!R18:AF18))</f>
      </c>
      <c r="AM19" s="146">
        <f t="shared" si="0"/>
      </c>
    </row>
    <row r="20" spans="1:39" ht="12.75" customHeight="1">
      <c r="A20" s="134" t="s">
        <v>55</v>
      </c>
      <c r="B20" s="135">
        <f>IF(СР_таблица!B19=0,"",СР_таблица!B19)</f>
      </c>
      <c r="C20" s="136">
        <f>IF(СР_таблица!C19=0,"",СР_таблица!C19)</f>
      </c>
      <c r="D20" s="137">
        <f>IF(СР_таблица!R19=0,"",СР_таблица!R19)</f>
      </c>
      <c r="E20" s="136">
        <f>IF(СР_таблица!D19=0,"",СР_таблица!D19)</f>
      </c>
      <c r="F20" s="137">
        <f>IF(СР_таблица!S19=0,"",СР_таблица!S19)</f>
      </c>
      <c r="G20" s="136">
        <f>IF(СР_таблица!E19=0,"",СР_таблица!E19)</f>
      </c>
      <c r="H20" s="137">
        <f>IF(СР_таблица!T19=0,"",СР_таблица!T19)</f>
      </c>
      <c r="I20" s="136">
        <f>IF(СР_таблица!F19=0,"",СР_таблица!F19)</f>
      </c>
      <c r="J20" s="137">
        <f>IF(СР_таблица!U19=0,"",СР_таблица!U19)</f>
      </c>
      <c r="K20" s="136">
        <f>IF(СР_таблица!G19=0,"",СР_таблица!G19)</f>
      </c>
      <c r="L20" s="137">
        <f>IF(СР_таблица!V19=0,"",СР_таблица!V19)</f>
      </c>
      <c r="M20" s="136">
        <f>IF(СР_таблица!H19=0,"",СР_таблица!H19)</f>
      </c>
      <c r="N20" s="137">
        <f>IF(СР_таблица!W19=0,"",СР_таблица!W19)</f>
      </c>
      <c r="O20" s="136">
        <f>IF(СР_таблица!I19=0,"",СР_таблица!I19)</f>
      </c>
      <c r="P20" s="137">
        <f>IF(СР_таблица!X19=0,"",СР_таблица!X19)</f>
      </c>
      <c r="Q20" s="138">
        <f>IF(СР_таблица!J19=0,"",СР_таблица!J19)</f>
      </c>
      <c r="R20" s="137">
        <f>IF(СР_таблица!Y19=0,"",СР_таблица!Y19)</f>
      </c>
      <c r="S20" s="136">
        <f>IF(СР_таблица!K19=0,"",СР_таблица!K19)</f>
      </c>
      <c r="T20" s="137">
        <f>IF(СР_таблица!Z19=0,"",СР_таблица!Z19)</f>
      </c>
      <c r="U20" s="136">
        <f>IF(СР_таблица!L19=0,"",СР_таблица!L19)</f>
      </c>
      <c r="V20" s="137">
        <f>IF(СР_таблица!AA19=0,"",СР_таблица!AA19)</f>
      </c>
      <c r="W20" s="136">
        <f>IF(СР_таблица!M19=0,"",СР_таблица!M19)</f>
      </c>
      <c r="X20" s="137">
        <f>IF(СР_таблица!AB19=0,"",СР_таблица!AB19)</f>
      </c>
      <c r="Y20" s="136">
        <f>IF(СР_таблица!N19=0,"",СР_таблица!N19)</f>
      </c>
      <c r="Z20" s="137">
        <f>IF(СР_таблица!AC19=0,"",СР_таблица!AC19)</f>
      </c>
      <c r="AA20" s="136">
        <f>IF(СР_таблица!O19=0,"",СР_таблица!O19)</f>
      </c>
      <c r="AB20" s="137">
        <f>IF(СР_таблица!AD19=0,"",СР_таблица!AD19)</f>
      </c>
      <c r="AC20" s="136">
        <f>IF(СР_таблица!P19=0,"",СР_таблица!P19)</f>
      </c>
      <c r="AD20" s="137">
        <f>IF(СР_таблица!AE19=0,"",СР_таблица!AE19)</f>
      </c>
      <c r="AE20" s="136">
        <f>IF(СР_таблица!Q19=0,"",СР_таблица!Q19)</f>
      </c>
      <c r="AF20" s="145">
        <f>IF(СР_таблица!AF19=0,"",СР_таблица!AF19)</f>
      </c>
      <c r="AG20" s="136">
        <f>IF(СР_таблица!AG19=0,"",СР_таблица!AG19)</f>
      </c>
      <c r="AH20" s="137">
        <f>IF(СР_таблица!AH19=0,"",СР_таблица!AH19)</f>
      </c>
      <c r="AI20" s="137">
        <f>IF(СР_таблица!AI19=0,"",СР_таблица!AI19)</f>
      </c>
      <c r="AJ20" s="145">
        <f>IF(СР_таблица!AJ19=0,"",СР_таблица!AJ19)</f>
      </c>
      <c r="AK20" s="136">
        <f>IF(SUM(СР_таблица!C19:Q19)=0,"",SUM(СР_таблица!C19:Q19))</f>
      </c>
      <c r="AL20" s="145">
        <f>IF(SUM(СР_таблица!R19:AF19)=0,"",SUM(СР_таблица!R19:AF19))</f>
      </c>
      <c r="AM20" s="146">
        <f t="shared" si="0"/>
      </c>
    </row>
    <row r="21" spans="1:39" ht="12.75" customHeight="1">
      <c r="A21" s="134" t="s">
        <v>56</v>
      </c>
      <c r="B21" s="135">
        <f>IF(СР_таблица!B20=0,"",СР_таблица!B20)</f>
      </c>
      <c r="C21" s="136">
        <f>IF(СР_таблица!C20=0,"",СР_таблица!C20)</f>
      </c>
      <c r="D21" s="137">
        <f>IF(СР_таблица!R20=0,"",СР_таблица!R20)</f>
      </c>
      <c r="E21" s="136">
        <f>IF(СР_таблица!D20=0,"",СР_таблица!D20)</f>
      </c>
      <c r="F21" s="137">
        <f>IF(СР_таблица!S20=0,"",СР_таблица!S20)</f>
      </c>
      <c r="G21" s="136">
        <f>IF(СР_таблица!E20=0,"",СР_таблица!E20)</f>
      </c>
      <c r="H21" s="137">
        <f>IF(СР_таблица!T20=0,"",СР_таблица!T20)</f>
      </c>
      <c r="I21" s="136">
        <f>IF(СР_таблица!F20=0,"",СР_таблица!F20)</f>
      </c>
      <c r="J21" s="137">
        <f>IF(СР_таблица!U20=0,"",СР_таблица!U20)</f>
      </c>
      <c r="K21" s="136">
        <f>IF(СР_таблица!G20=0,"",СР_таблица!G20)</f>
      </c>
      <c r="L21" s="137">
        <f>IF(СР_таблица!V20=0,"",СР_таблица!V20)</f>
      </c>
      <c r="M21" s="136">
        <f>IF(СР_таблица!H20=0,"",СР_таблица!H20)</f>
      </c>
      <c r="N21" s="137">
        <f>IF(СР_таблица!W20=0,"",СР_таблица!W20)</f>
      </c>
      <c r="O21" s="136">
        <f>IF(СР_таблица!I20=0,"",СР_таблица!I20)</f>
      </c>
      <c r="P21" s="137">
        <f>IF(СР_таблица!X20=0,"",СР_таблица!X20)</f>
      </c>
      <c r="Q21" s="138">
        <f>IF(СР_таблица!J20=0,"",СР_таблица!J20)</f>
      </c>
      <c r="R21" s="137">
        <f>IF(СР_таблица!Y20=0,"",СР_таблица!Y20)</f>
      </c>
      <c r="S21" s="136">
        <f>IF(СР_таблица!K20=0,"",СР_таблица!K20)</f>
      </c>
      <c r="T21" s="137">
        <f>IF(СР_таблица!Z20=0,"",СР_таблица!Z20)</f>
      </c>
      <c r="U21" s="136">
        <f>IF(СР_таблица!L20=0,"",СР_таблица!L20)</f>
      </c>
      <c r="V21" s="137">
        <f>IF(СР_таблица!AA20=0,"",СР_таблица!AA20)</f>
      </c>
      <c r="W21" s="136">
        <f>IF(СР_таблица!M20=0,"",СР_таблица!M20)</f>
      </c>
      <c r="X21" s="137">
        <f>IF(СР_таблица!AB20=0,"",СР_таблица!AB20)</f>
      </c>
      <c r="Y21" s="136">
        <f>IF(СР_таблица!N20=0,"",СР_таблица!N20)</f>
      </c>
      <c r="Z21" s="137">
        <f>IF(СР_таблица!AC20=0,"",СР_таблица!AC20)</f>
      </c>
      <c r="AA21" s="136">
        <f>IF(СР_таблица!O20=0,"",СР_таблица!O20)</f>
      </c>
      <c r="AB21" s="137">
        <f>IF(СР_таблица!AD20=0,"",СР_таблица!AD20)</f>
      </c>
      <c r="AC21" s="136">
        <f>IF(СР_таблица!P20=0,"",СР_таблица!P20)</f>
      </c>
      <c r="AD21" s="137">
        <f>IF(СР_таблица!AE20=0,"",СР_таблица!AE20)</f>
      </c>
      <c r="AE21" s="136">
        <f>IF(СР_таблица!Q20=0,"",СР_таблица!Q20)</f>
      </c>
      <c r="AF21" s="145">
        <f>IF(СР_таблица!AF20=0,"",СР_таблица!AF20)</f>
      </c>
      <c r="AG21" s="136">
        <f>IF(СР_таблица!AG20=0,"",СР_таблица!AG20)</f>
      </c>
      <c r="AH21" s="137">
        <f>IF(СР_таблица!AH20=0,"",СР_таблица!AH20)</f>
      </c>
      <c r="AI21" s="137">
        <f>IF(СР_таблица!AI20=0,"",СР_таблица!AI20)</f>
      </c>
      <c r="AJ21" s="145">
        <f>IF(СР_таблица!AJ20=0,"",СР_таблица!AJ20)</f>
      </c>
      <c r="AK21" s="136">
        <f>IF(SUM(СР_таблица!C20:Q20)=0,"",SUM(СР_таблица!C20:Q20))</f>
      </c>
      <c r="AL21" s="145">
        <f>IF(SUM(СР_таблица!R20:AF20)=0,"",SUM(СР_таблица!R20:AF20))</f>
      </c>
      <c r="AM21" s="146">
        <f t="shared" si="0"/>
      </c>
    </row>
    <row r="22" spans="1:39" ht="12.75" customHeight="1">
      <c r="A22" s="134" t="s">
        <v>57</v>
      </c>
      <c r="B22" s="135">
        <f>IF(СР_таблица!B21=0,"",СР_таблица!B21)</f>
      </c>
      <c r="C22" s="136">
        <f>IF(СР_таблица!C21=0,"",СР_таблица!C21)</f>
      </c>
      <c r="D22" s="137">
        <f>IF(СР_таблица!R21=0,"",СР_таблица!R21)</f>
      </c>
      <c r="E22" s="136">
        <f>IF(СР_таблица!D21=0,"",СР_таблица!D21)</f>
      </c>
      <c r="F22" s="137">
        <f>IF(СР_таблица!S21=0,"",СР_таблица!S21)</f>
      </c>
      <c r="G22" s="136">
        <f>IF(СР_таблица!E21=0,"",СР_таблица!E21)</f>
      </c>
      <c r="H22" s="137">
        <f>IF(СР_таблица!T21=0,"",СР_таблица!T21)</f>
      </c>
      <c r="I22" s="136">
        <f>IF(СР_таблица!F21=0,"",СР_таблица!F21)</f>
      </c>
      <c r="J22" s="137">
        <f>IF(СР_таблица!U21=0,"",СР_таблица!U21)</f>
      </c>
      <c r="K22" s="136">
        <f>IF(СР_таблица!G21=0,"",СР_таблица!G21)</f>
      </c>
      <c r="L22" s="137">
        <f>IF(СР_таблица!V21=0,"",СР_таблица!V21)</f>
      </c>
      <c r="M22" s="136">
        <f>IF(СР_таблица!H21=0,"",СР_таблица!H21)</f>
      </c>
      <c r="N22" s="137">
        <f>IF(СР_таблица!W21=0,"",СР_таблица!W21)</f>
      </c>
      <c r="O22" s="136">
        <f>IF(СР_таблица!I21=0,"",СР_таблица!I21)</f>
      </c>
      <c r="P22" s="137">
        <f>IF(СР_таблица!X21=0,"",СР_таблица!X21)</f>
      </c>
      <c r="Q22" s="138">
        <f>IF(СР_таблица!J21=0,"",СР_таблица!J21)</f>
      </c>
      <c r="R22" s="137">
        <f>IF(СР_таблица!Y21=0,"",СР_таблица!Y21)</f>
      </c>
      <c r="S22" s="136">
        <f>IF(СР_таблица!K21=0,"",СР_таблица!K21)</f>
      </c>
      <c r="T22" s="137">
        <f>IF(СР_таблица!Z21=0,"",СР_таблица!Z21)</f>
      </c>
      <c r="U22" s="136">
        <f>IF(СР_таблица!L21=0,"",СР_таблица!L21)</f>
      </c>
      <c r="V22" s="137">
        <f>IF(СР_таблица!AA21=0,"",СР_таблица!AA21)</f>
      </c>
      <c r="W22" s="136">
        <f>IF(СР_таблица!M21=0,"",СР_таблица!M21)</f>
      </c>
      <c r="X22" s="137">
        <f>IF(СР_таблица!AB21=0,"",СР_таблица!AB21)</f>
      </c>
      <c r="Y22" s="136">
        <f>IF(СР_таблица!N21=0,"",СР_таблица!N21)</f>
      </c>
      <c r="Z22" s="137">
        <f>IF(СР_таблица!AC21=0,"",СР_таблица!AC21)</f>
      </c>
      <c r="AA22" s="136">
        <f>IF(СР_таблица!O21=0,"",СР_таблица!O21)</f>
      </c>
      <c r="AB22" s="137">
        <f>IF(СР_таблица!AD21=0,"",СР_таблица!AD21)</f>
      </c>
      <c r="AC22" s="136">
        <f>IF(СР_таблица!P21=0,"",СР_таблица!P21)</f>
      </c>
      <c r="AD22" s="137">
        <f>IF(СР_таблица!AE21=0,"",СР_таблица!AE21)</f>
      </c>
      <c r="AE22" s="136">
        <f>IF(СР_таблица!Q21=0,"",СР_таблица!Q21)</f>
      </c>
      <c r="AF22" s="145">
        <f>IF(СР_таблица!AF21=0,"",СР_таблица!AF21)</f>
      </c>
      <c r="AG22" s="136">
        <f>IF(СР_таблица!AG21=0,"",СР_таблица!AG21)</f>
      </c>
      <c r="AH22" s="137">
        <f>IF(СР_таблица!AH21=0,"",СР_таблица!AH21)</f>
      </c>
      <c r="AI22" s="137">
        <f>IF(СР_таблица!AI21=0,"",СР_таблица!AI21)</f>
      </c>
      <c r="AJ22" s="145">
        <f>IF(СР_таблица!AJ21=0,"",СР_таблица!AJ21)</f>
      </c>
      <c r="AK22" s="136">
        <f>IF(SUM(СР_таблица!C21:Q21)=0,"",SUM(СР_таблица!C21:Q21))</f>
      </c>
      <c r="AL22" s="145">
        <f>IF(SUM(СР_таблица!R21:AF21)=0,"",SUM(СР_таблица!R21:AF21))</f>
      </c>
      <c r="AM22" s="146">
        <f t="shared" si="0"/>
      </c>
    </row>
    <row r="23" spans="1:39" ht="12.75" customHeight="1">
      <c r="A23" s="134" t="s">
        <v>58</v>
      </c>
      <c r="B23" s="135">
        <f>IF(СР_таблица!B22=0,"",СР_таблица!B22)</f>
      </c>
      <c r="C23" s="136">
        <f>IF(СР_таблица!C22=0,"",СР_таблица!C22)</f>
      </c>
      <c r="D23" s="137">
        <f>IF(СР_таблица!R22=0,"",СР_таблица!R22)</f>
      </c>
      <c r="E23" s="136">
        <f>IF(СР_таблица!D22=0,"",СР_таблица!D22)</f>
      </c>
      <c r="F23" s="137">
        <f>IF(СР_таблица!S22=0,"",СР_таблица!S22)</f>
      </c>
      <c r="G23" s="136">
        <f>IF(СР_таблица!E22=0,"",СР_таблица!E22)</f>
      </c>
      <c r="H23" s="137">
        <f>IF(СР_таблица!T22=0,"",СР_таблица!T22)</f>
      </c>
      <c r="I23" s="136">
        <f>IF(СР_таблица!F22=0,"",СР_таблица!F22)</f>
      </c>
      <c r="J23" s="137">
        <f>IF(СР_таблица!U22=0,"",СР_таблица!U22)</f>
      </c>
      <c r="K23" s="136">
        <f>IF(СР_таблица!G22=0,"",СР_таблица!G22)</f>
      </c>
      <c r="L23" s="137">
        <f>IF(СР_таблица!V22=0,"",СР_таблица!V22)</f>
      </c>
      <c r="M23" s="136">
        <f>IF(СР_таблица!H22=0,"",СР_таблица!H22)</f>
      </c>
      <c r="N23" s="137">
        <f>IF(СР_таблица!W22=0,"",СР_таблица!W22)</f>
      </c>
      <c r="O23" s="136">
        <f>IF(СР_таблица!I22=0,"",СР_таблица!I22)</f>
      </c>
      <c r="P23" s="137">
        <f>IF(СР_таблица!X22=0,"",СР_таблица!X22)</f>
      </c>
      <c r="Q23" s="138">
        <f>IF(СР_таблица!J22=0,"",СР_таблица!J22)</f>
      </c>
      <c r="R23" s="137">
        <f>IF(СР_таблица!Y22=0,"",СР_таблица!Y22)</f>
      </c>
      <c r="S23" s="136">
        <f>IF(СР_таблица!K22=0,"",СР_таблица!K22)</f>
      </c>
      <c r="T23" s="137">
        <f>IF(СР_таблица!Z22=0,"",СР_таблица!Z22)</f>
      </c>
      <c r="U23" s="136">
        <f>IF(СР_таблица!L22=0,"",СР_таблица!L22)</f>
      </c>
      <c r="V23" s="137">
        <f>IF(СР_таблица!AA22=0,"",СР_таблица!AA22)</f>
      </c>
      <c r="W23" s="136">
        <f>IF(СР_таблица!M22=0,"",СР_таблица!M22)</f>
      </c>
      <c r="X23" s="137">
        <f>IF(СР_таблица!AB22=0,"",СР_таблица!AB22)</f>
      </c>
      <c r="Y23" s="136">
        <f>IF(СР_таблица!N22=0,"",СР_таблица!N22)</f>
      </c>
      <c r="Z23" s="137">
        <f>IF(СР_таблица!AC22=0,"",СР_таблица!AC22)</f>
      </c>
      <c r="AA23" s="136">
        <f>IF(СР_таблица!O22=0,"",СР_таблица!O22)</f>
      </c>
      <c r="AB23" s="137">
        <f>IF(СР_таблица!AD22=0,"",СР_таблица!AD22)</f>
      </c>
      <c r="AC23" s="136">
        <f>IF(СР_таблица!P22=0,"",СР_таблица!P22)</f>
      </c>
      <c r="AD23" s="137">
        <f>IF(СР_таблица!AE22=0,"",СР_таблица!AE22)</f>
      </c>
      <c r="AE23" s="136">
        <f>IF(СР_таблица!Q22=0,"",СР_таблица!Q22)</f>
      </c>
      <c r="AF23" s="145">
        <f>IF(СР_таблица!AF22=0,"",СР_таблица!AF22)</f>
      </c>
      <c r="AG23" s="136">
        <f>IF(СР_таблица!AG22=0,"",СР_таблица!AG22)</f>
      </c>
      <c r="AH23" s="137">
        <f>IF(СР_таблица!AH22=0,"",СР_таблица!AH22)</f>
      </c>
      <c r="AI23" s="137">
        <f>IF(СР_таблица!AI22=0,"",СР_таблица!AI22)</f>
      </c>
      <c r="AJ23" s="145">
        <f>IF(СР_таблица!AJ22=0,"",СР_таблица!AJ22)</f>
      </c>
      <c r="AK23" s="136">
        <f>IF(SUM(СР_таблица!C22:Q22)=0,"",SUM(СР_таблица!C22:Q22))</f>
      </c>
      <c r="AL23" s="145">
        <f>IF(SUM(СР_таблица!R22:AF22)=0,"",SUM(СР_таблица!R22:AF22))</f>
      </c>
      <c r="AM23" s="146">
        <f t="shared" si="0"/>
      </c>
    </row>
    <row r="24" spans="1:39" ht="12.75" customHeight="1">
      <c r="A24" s="134" t="s">
        <v>59</v>
      </c>
      <c r="B24" s="135">
        <f>IF(СР_таблица!B23=0,"",СР_таблица!B23)</f>
      </c>
      <c r="C24" s="136">
        <f>IF(СР_таблица!C23=0,"",СР_таблица!C23)</f>
      </c>
      <c r="D24" s="137">
        <f>IF(СР_таблица!R23=0,"",СР_таблица!R23)</f>
      </c>
      <c r="E24" s="136">
        <f>IF(СР_таблица!D23=0,"",СР_таблица!D23)</f>
      </c>
      <c r="F24" s="137">
        <f>IF(СР_таблица!S23=0,"",СР_таблица!S23)</f>
      </c>
      <c r="G24" s="136">
        <f>IF(СР_таблица!E23=0,"",СР_таблица!E23)</f>
      </c>
      <c r="H24" s="137">
        <f>IF(СР_таблица!T23=0,"",СР_таблица!T23)</f>
      </c>
      <c r="I24" s="136">
        <f>IF(СР_таблица!F23=0,"",СР_таблица!F23)</f>
      </c>
      <c r="J24" s="137">
        <f>IF(СР_таблица!U23=0,"",СР_таблица!U23)</f>
      </c>
      <c r="K24" s="136">
        <f>IF(СР_таблица!G23=0,"",СР_таблица!G23)</f>
      </c>
      <c r="L24" s="137">
        <f>IF(СР_таблица!V23=0,"",СР_таблица!V23)</f>
      </c>
      <c r="M24" s="136">
        <f>IF(СР_таблица!H23=0,"",СР_таблица!H23)</f>
      </c>
      <c r="N24" s="137">
        <f>IF(СР_таблица!W23=0,"",СР_таблица!W23)</f>
      </c>
      <c r="O24" s="136">
        <f>IF(СР_таблица!I23=0,"",СР_таблица!I23)</f>
      </c>
      <c r="P24" s="137">
        <f>IF(СР_таблица!X23=0,"",СР_таблица!X23)</f>
      </c>
      <c r="Q24" s="138">
        <f>IF(СР_таблица!J23=0,"",СР_таблица!J23)</f>
      </c>
      <c r="R24" s="137">
        <f>IF(СР_таблица!Y23=0,"",СР_таблица!Y23)</f>
      </c>
      <c r="S24" s="136">
        <f>IF(СР_таблица!K23=0,"",СР_таблица!K23)</f>
      </c>
      <c r="T24" s="137">
        <f>IF(СР_таблица!Z23=0,"",СР_таблица!Z23)</f>
      </c>
      <c r="U24" s="136">
        <f>IF(СР_таблица!L23=0,"",СР_таблица!L23)</f>
      </c>
      <c r="V24" s="137">
        <f>IF(СР_таблица!AA23=0,"",СР_таблица!AA23)</f>
      </c>
      <c r="W24" s="136">
        <f>IF(СР_таблица!M23=0,"",СР_таблица!M23)</f>
      </c>
      <c r="X24" s="137">
        <f>IF(СР_таблица!AB23=0,"",СР_таблица!AB23)</f>
      </c>
      <c r="Y24" s="136">
        <f>IF(СР_таблица!N23=0,"",СР_таблица!N23)</f>
      </c>
      <c r="Z24" s="137">
        <f>IF(СР_таблица!AC23=0,"",СР_таблица!AC23)</f>
      </c>
      <c r="AA24" s="136">
        <f>IF(СР_таблица!O23=0,"",СР_таблица!O23)</f>
      </c>
      <c r="AB24" s="137">
        <f>IF(СР_таблица!AD23=0,"",СР_таблица!AD23)</f>
      </c>
      <c r="AC24" s="136">
        <f>IF(СР_таблица!P23=0,"",СР_таблица!P23)</f>
      </c>
      <c r="AD24" s="137">
        <f>IF(СР_таблица!AE23=0,"",СР_таблица!AE23)</f>
      </c>
      <c r="AE24" s="136">
        <f>IF(СР_таблица!Q23=0,"",СР_таблица!Q23)</f>
      </c>
      <c r="AF24" s="145">
        <f>IF(СР_таблица!AF23=0,"",СР_таблица!AF23)</f>
      </c>
      <c r="AG24" s="136">
        <f>IF(СР_таблица!AG23=0,"",СР_таблица!AG23)</f>
      </c>
      <c r="AH24" s="137">
        <f>IF(СР_таблица!AH23=0,"",СР_таблица!AH23)</f>
      </c>
      <c r="AI24" s="137">
        <f>IF(СР_таблица!AI23=0,"",СР_таблица!AI23)</f>
      </c>
      <c r="AJ24" s="145">
        <f>IF(СР_таблица!AJ23=0,"",СР_таблица!AJ23)</f>
      </c>
      <c r="AK24" s="136">
        <f>IF(SUM(СР_таблица!C23:Q23)=0,"",SUM(СР_таблица!C23:Q23))</f>
      </c>
      <c r="AL24" s="145">
        <f>IF(SUM(СР_таблица!R23:AF23)=0,"",SUM(СР_таблица!R23:AF23))</f>
      </c>
      <c r="AM24" s="146">
        <f t="shared" si="0"/>
      </c>
    </row>
    <row r="25" spans="1:39" ht="12.75" customHeight="1">
      <c r="A25" s="134" t="s">
        <v>60</v>
      </c>
      <c r="B25" s="135">
        <f>IF(СР_таблица!B24=0,"",СР_таблица!B24)</f>
      </c>
      <c r="C25" s="136">
        <f>IF(СР_таблица!C24=0,"",СР_таблица!C24)</f>
      </c>
      <c r="D25" s="137">
        <f>IF(СР_таблица!R24=0,"",СР_таблица!R24)</f>
      </c>
      <c r="E25" s="136">
        <f>IF(СР_таблица!D24=0,"",СР_таблица!D24)</f>
      </c>
      <c r="F25" s="137">
        <f>IF(СР_таблица!S24=0,"",СР_таблица!S24)</f>
      </c>
      <c r="G25" s="136">
        <f>IF(СР_таблица!E24=0,"",СР_таблица!E24)</f>
      </c>
      <c r="H25" s="137">
        <f>IF(СР_таблица!T24=0,"",СР_таблица!T24)</f>
      </c>
      <c r="I25" s="136">
        <f>IF(СР_таблица!F24=0,"",СР_таблица!F24)</f>
      </c>
      <c r="J25" s="137">
        <f>IF(СР_таблица!U24=0,"",СР_таблица!U24)</f>
      </c>
      <c r="K25" s="136">
        <f>IF(СР_таблица!G24=0,"",СР_таблица!G24)</f>
      </c>
      <c r="L25" s="137">
        <f>IF(СР_таблица!V24=0,"",СР_таблица!V24)</f>
      </c>
      <c r="M25" s="136">
        <f>IF(СР_таблица!H24=0,"",СР_таблица!H24)</f>
      </c>
      <c r="N25" s="137">
        <f>IF(СР_таблица!W24=0,"",СР_таблица!W24)</f>
      </c>
      <c r="O25" s="136">
        <f>IF(СР_таблица!I24=0,"",СР_таблица!I24)</f>
      </c>
      <c r="P25" s="137">
        <f>IF(СР_таблица!X24=0,"",СР_таблица!X24)</f>
      </c>
      <c r="Q25" s="138">
        <f>IF(СР_таблица!J24=0,"",СР_таблица!J24)</f>
      </c>
      <c r="R25" s="137">
        <f>IF(СР_таблица!Y24=0,"",СР_таблица!Y24)</f>
      </c>
      <c r="S25" s="136">
        <f>IF(СР_таблица!K24=0,"",СР_таблица!K24)</f>
      </c>
      <c r="T25" s="137">
        <f>IF(СР_таблица!Z24=0,"",СР_таблица!Z24)</f>
      </c>
      <c r="U25" s="136">
        <f>IF(СР_таблица!L24=0,"",СР_таблица!L24)</f>
      </c>
      <c r="V25" s="137">
        <f>IF(СР_таблица!AA24=0,"",СР_таблица!AA24)</f>
      </c>
      <c r="W25" s="136">
        <f>IF(СР_таблица!M24=0,"",СР_таблица!M24)</f>
      </c>
      <c r="X25" s="137">
        <f>IF(СР_таблица!AB24=0,"",СР_таблица!AB24)</f>
      </c>
      <c r="Y25" s="136">
        <f>IF(СР_таблица!N24=0,"",СР_таблица!N24)</f>
      </c>
      <c r="Z25" s="137">
        <f>IF(СР_таблица!AC24=0,"",СР_таблица!AC24)</f>
      </c>
      <c r="AA25" s="136">
        <f>IF(СР_таблица!O24=0,"",СР_таблица!O24)</f>
      </c>
      <c r="AB25" s="137">
        <f>IF(СР_таблица!AD24=0,"",СР_таблица!AD24)</f>
      </c>
      <c r="AC25" s="136">
        <f>IF(СР_таблица!P24=0,"",СР_таблица!P24)</f>
      </c>
      <c r="AD25" s="137">
        <f>IF(СР_таблица!AE24=0,"",СР_таблица!AE24)</f>
      </c>
      <c r="AE25" s="136">
        <f>IF(СР_таблица!Q24=0,"",СР_таблица!Q24)</f>
      </c>
      <c r="AF25" s="145">
        <f>IF(СР_таблица!AF24=0,"",СР_таблица!AF24)</f>
      </c>
      <c r="AG25" s="136">
        <f>IF(СР_таблица!AG24=0,"",СР_таблица!AG24)</f>
      </c>
      <c r="AH25" s="137">
        <f>IF(СР_таблица!AH24=0,"",СР_таблица!AH24)</f>
      </c>
      <c r="AI25" s="137">
        <f>IF(СР_таблица!AI24=0,"",СР_таблица!AI24)</f>
      </c>
      <c r="AJ25" s="145">
        <f>IF(СР_таблица!AJ24=0,"",СР_таблица!AJ24)</f>
      </c>
      <c r="AK25" s="136">
        <f>IF(SUM(СР_таблица!C24:Q24)=0,"",SUM(СР_таблица!C24:Q24))</f>
      </c>
      <c r="AL25" s="145">
        <f>IF(SUM(СР_таблица!R24:AF24)=0,"",SUM(СР_таблица!R24:AF24))</f>
      </c>
      <c r="AM25" s="146">
        <f t="shared" si="0"/>
      </c>
    </row>
    <row r="26" spans="1:39" ht="12.75" customHeight="1">
      <c r="A26" s="134" t="s">
        <v>61</v>
      </c>
      <c r="B26" s="135">
        <f>IF(СР_таблица!B25=0,"",СР_таблица!B25)</f>
      </c>
      <c r="C26" s="136">
        <f>IF(СР_таблица!C25=0,"",СР_таблица!C25)</f>
      </c>
      <c r="D26" s="137">
        <f>IF(СР_таблица!R25=0,"",СР_таблица!R25)</f>
      </c>
      <c r="E26" s="136">
        <f>IF(СР_таблица!D25=0,"",СР_таблица!D25)</f>
      </c>
      <c r="F26" s="137">
        <f>IF(СР_таблица!S25=0,"",СР_таблица!S25)</f>
      </c>
      <c r="G26" s="136">
        <f>IF(СР_таблица!E25=0,"",СР_таблица!E25)</f>
      </c>
      <c r="H26" s="137">
        <f>IF(СР_таблица!T25=0,"",СР_таблица!T25)</f>
      </c>
      <c r="I26" s="136">
        <f>IF(СР_таблица!F25=0,"",СР_таблица!F25)</f>
      </c>
      <c r="J26" s="137">
        <f>IF(СР_таблица!U25=0,"",СР_таблица!U25)</f>
      </c>
      <c r="K26" s="136">
        <f>IF(СР_таблица!G25=0,"",СР_таблица!G25)</f>
      </c>
      <c r="L26" s="137">
        <f>IF(СР_таблица!V25=0,"",СР_таблица!V25)</f>
      </c>
      <c r="M26" s="136">
        <f>IF(СР_таблица!H25=0,"",СР_таблица!H25)</f>
      </c>
      <c r="N26" s="137">
        <f>IF(СР_таблица!W25=0,"",СР_таблица!W25)</f>
      </c>
      <c r="O26" s="136">
        <f>IF(СР_таблица!I25=0,"",СР_таблица!I25)</f>
      </c>
      <c r="P26" s="137">
        <f>IF(СР_таблица!X25=0,"",СР_таблица!X25)</f>
      </c>
      <c r="Q26" s="138">
        <f>IF(СР_таблица!J25=0,"",СР_таблица!J25)</f>
      </c>
      <c r="R26" s="137">
        <f>IF(СР_таблица!Y25=0,"",СР_таблица!Y25)</f>
      </c>
      <c r="S26" s="136">
        <f>IF(СР_таблица!K25=0,"",СР_таблица!K25)</f>
      </c>
      <c r="T26" s="137">
        <f>IF(СР_таблица!Z25=0,"",СР_таблица!Z25)</f>
      </c>
      <c r="U26" s="136">
        <f>IF(СР_таблица!L25=0,"",СР_таблица!L25)</f>
      </c>
      <c r="V26" s="137">
        <f>IF(СР_таблица!AA25=0,"",СР_таблица!AA25)</f>
      </c>
      <c r="W26" s="136">
        <f>IF(СР_таблица!M25=0,"",СР_таблица!M25)</f>
      </c>
      <c r="X26" s="137">
        <f>IF(СР_таблица!AB25=0,"",СР_таблица!AB25)</f>
      </c>
      <c r="Y26" s="136">
        <f>IF(СР_таблица!N25=0,"",СР_таблица!N25)</f>
      </c>
      <c r="Z26" s="137">
        <f>IF(СР_таблица!AC25=0,"",СР_таблица!AC25)</f>
      </c>
      <c r="AA26" s="136">
        <f>IF(СР_таблица!O25=0,"",СР_таблица!O25)</f>
      </c>
      <c r="AB26" s="137">
        <f>IF(СР_таблица!AD25=0,"",СР_таблица!AD25)</f>
      </c>
      <c r="AC26" s="136">
        <f>IF(СР_таблица!P25=0,"",СР_таблица!P25)</f>
      </c>
      <c r="AD26" s="137">
        <f>IF(СР_таблица!AE25=0,"",СР_таблица!AE25)</f>
      </c>
      <c r="AE26" s="136">
        <f>IF(СР_таблица!Q25=0,"",СР_таблица!Q25)</f>
      </c>
      <c r="AF26" s="145">
        <f>IF(СР_таблица!AF25=0,"",СР_таблица!AF25)</f>
      </c>
      <c r="AG26" s="136">
        <f>IF(СР_таблица!AG25=0,"",СР_таблица!AG25)</f>
      </c>
      <c r="AH26" s="137">
        <f>IF(СР_таблица!AH25=0,"",СР_таблица!AH25)</f>
      </c>
      <c r="AI26" s="137">
        <f>IF(СР_таблица!AI25=0,"",СР_таблица!AI25)</f>
      </c>
      <c r="AJ26" s="145">
        <f>IF(СР_таблица!AJ25=0,"",СР_таблица!AJ25)</f>
      </c>
      <c r="AK26" s="136">
        <f>IF(SUM(СР_таблица!C25:Q25)=0,"",SUM(СР_таблица!C25:Q25))</f>
      </c>
      <c r="AL26" s="145">
        <f>IF(SUM(СР_таблица!R25:AF25)=0,"",SUM(СР_таблица!R25:AF25))</f>
      </c>
      <c r="AM26" s="146">
        <f t="shared" si="0"/>
      </c>
    </row>
    <row r="27" spans="1:39" ht="12.75" customHeight="1">
      <c r="A27" s="134" t="s">
        <v>62</v>
      </c>
      <c r="B27" s="135">
        <f>IF(СР_таблица!B26=0,"",СР_таблица!B26)</f>
      </c>
      <c r="C27" s="136">
        <f>IF(СР_таблица!C26=0,"",СР_таблица!C26)</f>
      </c>
      <c r="D27" s="137">
        <f>IF(СР_таблица!R26=0,"",СР_таблица!R26)</f>
      </c>
      <c r="E27" s="136">
        <f>IF(СР_таблица!D26=0,"",СР_таблица!D26)</f>
      </c>
      <c r="F27" s="137">
        <f>IF(СР_таблица!S26=0,"",СР_таблица!S26)</f>
      </c>
      <c r="G27" s="136">
        <f>IF(СР_таблица!E26=0,"",СР_таблица!E26)</f>
      </c>
      <c r="H27" s="137">
        <f>IF(СР_таблица!T26=0,"",СР_таблица!T26)</f>
      </c>
      <c r="I27" s="136">
        <f>IF(СР_таблица!F26=0,"",СР_таблица!F26)</f>
      </c>
      <c r="J27" s="137">
        <f>IF(СР_таблица!U26=0,"",СР_таблица!U26)</f>
      </c>
      <c r="K27" s="136">
        <f>IF(СР_таблица!G26=0,"",СР_таблица!G26)</f>
      </c>
      <c r="L27" s="137">
        <f>IF(СР_таблица!V26=0,"",СР_таблица!V26)</f>
      </c>
      <c r="M27" s="136">
        <f>IF(СР_таблица!H26=0,"",СР_таблица!H26)</f>
      </c>
      <c r="N27" s="137">
        <f>IF(СР_таблица!W26=0,"",СР_таблица!W26)</f>
      </c>
      <c r="O27" s="136">
        <f>IF(СР_таблица!I26=0,"",СР_таблица!I26)</f>
      </c>
      <c r="P27" s="137">
        <f>IF(СР_таблица!X26=0,"",СР_таблица!X26)</f>
      </c>
      <c r="Q27" s="138">
        <f>IF(СР_таблица!J26=0,"",СР_таблица!J26)</f>
      </c>
      <c r="R27" s="137">
        <f>IF(СР_таблица!Y26=0,"",СР_таблица!Y26)</f>
      </c>
      <c r="S27" s="136">
        <f>IF(СР_таблица!K26=0,"",СР_таблица!K26)</f>
      </c>
      <c r="T27" s="137">
        <f>IF(СР_таблица!Z26=0,"",СР_таблица!Z26)</f>
      </c>
      <c r="U27" s="136">
        <f>IF(СР_таблица!L26=0,"",СР_таблица!L26)</f>
      </c>
      <c r="V27" s="137">
        <f>IF(СР_таблица!AA26=0,"",СР_таблица!AA26)</f>
      </c>
      <c r="W27" s="136">
        <f>IF(СР_таблица!M26=0,"",СР_таблица!M26)</f>
      </c>
      <c r="X27" s="137">
        <f>IF(СР_таблица!AB26=0,"",СР_таблица!AB26)</f>
      </c>
      <c r="Y27" s="136">
        <f>IF(СР_таблица!N26=0,"",СР_таблица!N26)</f>
      </c>
      <c r="Z27" s="137">
        <f>IF(СР_таблица!AC26=0,"",СР_таблица!AC26)</f>
      </c>
      <c r="AA27" s="136">
        <f>IF(СР_таблица!O26=0,"",СР_таблица!O26)</f>
      </c>
      <c r="AB27" s="137">
        <f>IF(СР_таблица!AD26=0,"",СР_таблица!AD26)</f>
      </c>
      <c r="AC27" s="136">
        <f>IF(СР_таблица!P26=0,"",СР_таблица!P26)</f>
      </c>
      <c r="AD27" s="137">
        <f>IF(СР_таблица!AE26=0,"",СР_таблица!AE26)</f>
      </c>
      <c r="AE27" s="136">
        <f>IF(СР_таблица!Q26=0,"",СР_таблица!Q26)</f>
      </c>
      <c r="AF27" s="145">
        <f>IF(СР_таблица!AF26=0,"",СР_таблица!AF26)</f>
      </c>
      <c r="AG27" s="136">
        <f>IF(СР_таблица!AG26=0,"",СР_таблица!AG26)</f>
      </c>
      <c r="AH27" s="137">
        <f>IF(СР_таблица!AH26=0,"",СР_таблица!AH26)</f>
      </c>
      <c r="AI27" s="137">
        <f>IF(СР_таблица!AI26=0,"",СР_таблица!AI26)</f>
      </c>
      <c r="AJ27" s="145">
        <f>IF(СР_таблица!AJ26=0,"",СР_таблица!AJ26)</f>
      </c>
      <c r="AK27" s="136">
        <f>IF(SUM(СР_таблица!C26:Q26)=0,"",SUM(СР_таблица!C26:Q26))</f>
      </c>
      <c r="AL27" s="145">
        <f>IF(SUM(СР_таблица!R26:AF26)=0,"",SUM(СР_таблица!R26:AF26))</f>
      </c>
      <c r="AM27" s="146">
        <f t="shared" si="0"/>
      </c>
    </row>
    <row r="28" spans="1:39" ht="12.75" customHeight="1">
      <c r="A28" s="134" t="s">
        <v>63</v>
      </c>
      <c r="B28" s="135">
        <f>IF(СР_таблица!B27=0,"",СР_таблица!B27)</f>
      </c>
      <c r="C28" s="136">
        <f>IF(СР_таблица!C27=0,"",СР_таблица!C27)</f>
      </c>
      <c r="D28" s="137">
        <f>IF(СР_таблица!R27=0,"",СР_таблица!R27)</f>
      </c>
      <c r="E28" s="136">
        <f>IF(СР_таблица!D27=0,"",СР_таблица!D27)</f>
      </c>
      <c r="F28" s="137">
        <f>IF(СР_таблица!S27=0,"",СР_таблица!S27)</f>
      </c>
      <c r="G28" s="136">
        <f>IF(СР_таблица!E27=0,"",СР_таблица!E27)</f>
      </c>
      <c r="H28" s="137">
        <f>IF(СР_таблица!T27=0,"",СР_таблица!T27)</f>
      </c>
      <c r="I28" s="136">
        <f>IF(СР_таблица!F27=0,"",СР_таблица!F27)</f>
      </c>
      <c r="J28" s="137">
        <f>IF(СР_таблица!U27=0,"",СР_таблица!U27)</f>
      </c>
      <c r="K28" s="136">
        <f>IF(СР_таблица!G27=0,"",СР_таблица!G27)</f>
      </c>
      <c r="L28" s="137">
        <f>IF(СР_таблица!V27=0,"",СР_таблица!V27)</f>
      </c>
      <c r="M28" s="136">
        <f>IF(СР_таблица!H27=0,"",СР_таблица!H27)</f>
      </c>
      <c r="N28" s="137">
        <f>IF(СР_таблица!W27=0,"",СР_таблица!W27)</f>
      </c>
      <c r="O28" s="136">
        <f>IF(СР_таблица!I27=0,"",СР_таблица!I27)</f>
      </c>
      <c r="P28" s="137">
        <f>IF(СР_таблица!X27=0,"",СР_таблица!X27)</f>
      </c>
      <c r="Q28" s="138">
        <f>IF(СР_таблица!J27=0,"",СР_таблица!J27)</f>
      </c>
      <c r="R28" s="137">
        <f>IF(СР_таблица!Y27=0,"",СР_таблица!Y27)</f>
      </c>
      <c r="S28" s="136">
        <f>IF(СР_таблица!K27=0,"",СР_таблица!K27)</f>
      </c>
      <c r="T28" s="137">
        <f>IF(СР_таблица!Z27=0,"",СР_таблица!Z27)</f>
      </c>
      <c r="U28" s="136">
        <f>IF(СР_таблица!L27=0,"",СР_таблица!L27)</f>
      </c>
      <c r="V28" s="137">
        <f>IF(СР_таблица!AA27=0,"",СР_таблица!AA27)</f>
      </c>
      <c r="W28" s="136">
        <f>IF(СР_таблица!M27=0,"",СР_таблица!M27)</f>
      </c>
      <c r="X28" s="137">
        <f>IF(СР_таблица!AB27=0,"",СР_таблица!AB27)</f>
      </c>
      <c r="Y28" s="136">
        <f>IF(СР_таблица!N27=0,"",СР_таблица!N27)</f>
      </c>
      <c r="Z28" s="137">
        <f>IF(СР_таблица!AC27=0,"",СР_таблица!AC27)</f>
      </c>
      <c r="AA28" s="136">
        <f>IF(СР_таблица!O27=0,"",СР_таблица!O27)</f>
      </c>
      <c r="AB28" s="137">
        <f>IF(СР_таблица!AD27=0,"",СР_таблица!AD27)</f>
      </c>
      <c r="AC28" s="136">
        <f>IF(СР_таблица!P27=0,"",СР_таблица!P27)</f>
      </c>
      <c r="AD28" s="137">
        <f>IF(СР_таблица!AE27=0,"",СР_таблица!AE27)</f>
      </c>
      <c r="AE28" s="136">
        <f>IF(СР_таблица!Q27=0,"",СР_таблица!Q27)</f>
      </c>
      <c r="AF28" s="145">
        <f>IF(СР_таблица!AF27=0,"",СР_таблица!AF27)</f>
      </c>
      <c r="AG28" s="136">
        <f>IF(СР_таблица!AG27=0,"",СР_таблица!AG27)</f>
      </c>
      <c r="AH28" s="137">
        <f>IF(СР_таблица!AH27=0,"",СР_таблица!AH27)</f>
      </c>
      <c r="AI28" s="137">
        <f>IF(СР_таблица!AI27=0,"",СР_таблица!AI27)</f>
      </c>
      <c r="AJ28" s="145">
        <f>IF(СР_таблица!AJ27=0,"",СР_таблица!AJ27)</f>
      </c>
      <c r="AK28" s="136">
        <f>IF(SUM(СР_таблица!C27:Q27)=0,"",SUM(СР_таблица!C27:Q27))</f>
      </c>
      <c r="AL28" s="145">
        <f>IF(SUM(СР_таблица!R27:AF27)=0,"",SUM(СР_таблица!R27:AF27))</f>
      </c>
      <c r="AM28" s="146">
        <f t="shared" si="0"/>
      </c>
    </row>
    <row r="29" spans="1:39" ht="12.75" customHeight="1">
      <c r="A29" s="134" t="s">
        <v>64</v>
      </c>
      <c r="B29" s="135">
        <f>IF(СР_таблица!B28=0,"",СР_таблица!B28)</f>
      </c>
      <c r="C29" s="136">
        <f>IF(СР_таблица!C28=0,"",СР_таблица!C28)</f>
      </c>
      <c r="D29" s="137">
        <f>IF(СР_таблица!R28=0,"",СР_таблица!R28)</f>
      </c>
      <c r="E29" s="136">
        <f>IF(СР_таблица!D28=0,"",СР_таблица!D28)</f>
      </c>
      <c r="F29" s="137">
        <f>IF(СР_таблица!S28=0,"",СР_таблица!S28)</f>
      </c>
      <c r="G29" s="136">
        <f>IF(СР_таблица!E28=0,"",СР_таблица!E28)</f>
      </c>
      <c r="H29" s="137">
        <f>IF(СР_таблица!T28=0,"",СР_таблица!T28)</f>
      </c>
      <c r="I29" s="136">
        <f>IF(СР_таблица!F28=0,"",СР_таблица!F28)</f>
      </c>
      <c r="J29" s="137">
        <f>IF(СР_таблица!U28=0,"",СР_таблица!U28)</f>
      </c>
      <c r="K29" s="136">
        <f>IF(СР_таблица!G28=0,"",СР_таблица!G28)</f>
      </c>
      <c r="L29" s="137">
        <f>IF(СР_таблица!V28=0,"",СР_таблица!V28)</f>
      </c>
      <c r="M29" s="136">
        <f>IF(СР_таблица!H28=0,"",СР_таблица!H28)</f>
      </c>
      <c r="N29" s="137">
        <f>IF(СР_таблица!W28=0,"",СР_таблица!W28)</f>
      </c>
      <c r="O29" s="136">
        <f>IF(СР_таблица!I28=0,"",СР_таблица!I28)</f>
      </c>
      <c r="P29" s="137">
        <f>IF(СР_таблица!X28=0,"",СР_таблица!X28)</f>
      </c>
      <c r="Q29" s="138">
        <f>IF(СР_таблица!J28=0,"",СР_таблица!J28)</f>
      </c>
      <c r="R29" s="137">
        <f>IF(СР_таблица!Y28=0,"",СР_таблица!Y28)</f>
      </c>
      <c r="S29" s="136">
        <f>IF(СР_таблица!K28=0,"",СР_таблица!K28)</f>
      </c>
      <c r="T29" s="137">
        <f>IF(СР_таблица!Z28=0,"",СР_таблица!Z28)</f>
      </c>
      <c r="U29" s="136">
        <f>IF(СР_таблица!L28=0,"",СР_таблица!L28)</f>
      </c>
      <c r="V29" s="137">
        <f>IF(СР_таблица!AA28=0,"",СР_таблица!AA28)</f>
      </c>
      <c r="W29" s="136">
        <f>IF(СР_таблица!M28=0,"",СР_таблица!M28)</f>
      </c>
      <c r="X29" s="137">
        <f>IF(СР_таблица!AB28=0,"",СР_таблица!AB28)</f>
      </c>
      <c r="Y29" s="136">
        <f>IF(СР_таблица!N28=0,"",СР_таблица!N28)</f>
      </c>
      <c r="Z29" s="137">
        <f>IF(СР_таблица!AC28=0,"",СР_таблица!AC28)</f>
      </c>
      <c r="AA29" s="136">
        <f>IF(СР_таблица!O28=0,"",СР_таблица!O28)</f>
      </c>
      <c r="AB29" s="137">
        <f>IF(СР_таблица!AD28=0,"",СР_таблица!AD28)</f>
      </c>
      <c r="AC29" s="136">
        <f>IF(СР_таблица!P28=0,"",СР_таблица!P28)</f>
      </c>
      <c r="AD29" s="137">
        <f>IF(СР_таблица!AE28=0,"",СР_таблица!AE28)</f>
      </c>
      <c r="AE29" s="136">
        <f>IF(СР_таблица!Q28=0,"",СР_таблица!Q28)</f>
      </c>
      <c r="AF29" s="145">
        <f>IF(СР_таблица!AF28=0,"",СР_таблица!AF28)</f>
      </c>
      <c r="AG29" s="136">
        <f>IF(СР_таблица!AG28=0,"",СР_таблица!AG28)</f>
      </c>
      <c r="AH29" s="137">
        <f>IF(СР_таблица!AH28=0,"",СР_таблица!AH28)</f>
      </c>
      <c r="AI29" s="137">
        <f>IF(СР_таблица!AI28=0,"",СР_таблица!AI28)</f>
      </c>
      <c r="AJ29" s="145">
        <f>IF(СР_таблица!AJ28=0,"",СР_таблица!AJ28)</f>
      </c>
      <c r="AK29" s="136">
        <f>IF(SUM(СР_таблица!C28:Q28)=0,"",SUM(СР_таблица!C28:Q28))</f>
      </c>
      <c r="AL29" s="145">
        <f>IF(SUM(СР_таблица!R28:AF28)=0,"",SUM(СР_таблица!R28:AF28))</f>
      </c>
      <c r="AM29" s="146">
        <f t="shared" si="0"/>
      </c>
    </row>
    <row r="30" spans="1:39" ht="12.75" customHeight="1">
      <c r="A30" s="134" t="s">
        <v>65</v>
      </c>
      <c r="B30" s="135">
        <f>IF(СР_таблица!B29=0,"",СР_таблица!B29)</f>
      </c>
      <c r="C30" s="136">
        <f>IF(СР_таблица!C29=0,"",СР_таблица!C29)</f>
      </c>
      <c r="D30" s="137">
        <f>IF(СР_таблица!R29=0,"",СР_таблица!R29)</f>
      </c>
      <c r="E30" s="136">
        <f>IF(СР_таблица!D29=0,"",СР_таблица!D29)</f>
      </c>
      <c r="F30" s="137">
        <f>IF(СР_таблица!S29=0,"",СР_таблица!S29)</f>
      </c>
      <c r="G30" s="136">
        <f>IF(СР_таблица!E29=0,"",СР_таблица!E29)</f>
      </c>
      <c r="H30" s="137">
        <f>IF(СР_таблица!T29=0,"",СР_таблица!T29)</f>
      </c>
      <c r="I30" s="136">
        <f>IF(СР_таблица!F29=0,"",СР_таблица!F29)</f>
      </c>
      <c r="J30" s="137">
        <f>IF(СР_таблица!U29=0,"",СР_таблица!U29)</f>
      </c>
      <c r="K30" s="136">
        <f>IF(СР_таблица!G29=0,"",СР_таблица!G29)</f>
      </c>
      <c r="L30" s="137">
        <f>IF(СР_таблица!V29=0,"",СР_таблица!V29)</f>
      </c>
      <c r="M30" s="136">
        <f>IF(СР_таблица!H29=0,"",СР_таблица!H29)</f>
      </c>
      <c r="N30" s="137">
        <f>IF(СР_таблица!W29=0,"",СР_таблица!W29)</f>
      </c>
      <c r="O30" s="136">
        <f>IF(СР_таблица!I29=0,"",СР_таблица!I29)</f>
      </c>
      <c r="P30" s="137">
        <f>IF(СР_таблица!X29=0,"",СР_таблица!X29)</f>
      </c>
      <c r="Q30" s="138">
        <f>IF(СР_таблица!J29=0,"",СР_таблица!J29)</f>
      </c>
      <c r="R30" s="137">
        <f>IF(СР_таблица!Y29=0,"",СР_таблица!Y29)</f>
      </c>
      <c r="S30" s="136">
        <f>IF(СР_таблица!K29=0,"",СР_таблица!K29)</f>
      </c>
      <c r="T30" s="137">
        <f>IF(СР_таблица!Z29=0,"",СР_таблица!Z29)</f>
      </c>
      <c r="U30" s="136">
        <f>IF(СР_таблица!L29=0,"",СР_таблица!L29)</f>
      </c>
      <c r="V30" s="137">
        <f>IF(СР_таблица!AA29=0,"",СР_таблица!AA29)</f>
      </c>
      <c r="W30" s="136">
        <f>IF(СР_таблица!M29=0,"",СР_таблица!M29)</f>
      </c>
      <c r="X30" s="137">
        <f>IF(СР_таблица!AB29=0,"",СР_таблица!AB29)</f>
      </c>
      <c r="Y30" s="136">
        <f>IF(СР_таблица!N29=0,"",СР_таблица!N29)</f>
      </c>
      <c r="Z30" s="137">
        <f>IF(СР_таблица!AC29=0,"",СР_таблица!AC29)</f>
      </c>
      <c r="AA30" s="136">
        <f>IF(СР_таблица!O29=0,"",СР_таблица!O29)</f>
      </c>
      <c r="AB30" s="137">
        <f>IF(СР_таблица!AD29=0,"",СР_таблица!AD29)</f>
      </c>
      <c r="AC30" s="136">
        <f>IF(СР_таблица!P29=0,"",СР_таблица!P29)</f>
      </c>
      <c r="AD30" s="137">
        <f>IF(СР_таблица!AE29=0,"",СР_таблица!AE29)</f>
      </c>
      <c r="AE30" s="136">
        <f>IF(СР_таблица!Q29=0,"",СР_таблица!Q29)</f>
      </c>
      <c r="AF30" s="145">
        <f>IF(СР_таблица!AF29=0,"",СР_таблица!AF29)</f>
      </c>
      <c r="AG30" s="136">
        <f>IF(СР_таблица!AG29=0,"",СР_таблица!AG29)</f>
      </c>
      <c r="AH30" s="137">
        <f>IF(СР_таблица!AH29=0,"",СР_таблица!AH29)</f>
      </c>
      <c r="AI30" s="137">
        <f>IF(СР_таблица!AI29=0,"",СР_таблица!AI29)</f>
      </c>
      <c r="AJ30" s="145">
        <f>IF(СР_таблица!AJ29=0,"",СР_таблица!AJ29)</f>
      </c>
      <c r="AK30" s="136">
        <f>IF(SUM(СР_таблица!C29:Q29)=0,"",SUM(СР_таблица!C29:Q29))</f>
      </c>
      <c r="AL30" s="145">
        <f>IF(SUM(СР_таблица!R29:AF29)=0,"",SUM(СР_таблица!R29:AF29))</f>
      </c>
      <c r="AM30" s="146">
        <f t="shared" si="0"/>
      </c>
    </row>
    <row r="31" spans="1:39" ht="12.75" customHeight="1">
      <c r="A31" s="134">
        <v>27</v>
      </c>
      <c r="B31" s="135">
        <f>IF(СР_таблица!B30=0,"",СР_таблица!B30)</f>
      </c>
      <c r="C31" s="136">
        <f>IF(СР_таблица!C30=0,"",СР_таблица!C30)</f>
      </c>
      <c r="D31" s="137">
        <f>IF(СР_таблица!R30=0,"",СР_таблица!R30)</f>
      </c>
      <c r="E31" s="136">
        <f>IF(СР_таблица!D30=0,"",СР_таблица!D30)</f>
      </c>
      <c r="F31" s="137">
        <f>IF(СР_таблица!S30=0,"",СР_таблица!S30)</f>
      </c>
      <c r="G31" s="136">
        <f>IF(СР_таблица!E30=0,"",СР_таблица!E30)</f>
      </c>
      <c r="H31" s="137">
        <f>IF(СР_таблица!T30=0,"",СР_таблица!T30)</f>
      </c>
      <c r="I31" s="136">
        <f>IF(СР_таблица!F30=0,"",СР_таблица!F30)</f>
      </c>
      <c r="J31" s="137">
        <f>IF(СР_таблица!U30=0,"",СР_таблица!U30)</f>
      </c>
      <c r="K31" s="136">
        <f>IF(СР_таблица!G30=0,"",СР_таблица!G30)</f>
      </c>
      <c r="L31" s="137">
        <f>IF(СР_таблица!V30=0,"",СР_таблица!V30)</f>
      </c>
      <c r="M31" s="136">
        <f>IF(СР_таблица!H30=0,"",СР_таблица!H30)</f>
      </c>
      <c r="N31" s="137">
        <f>IF(СР_таблица!W30=0,"",СР_таблица!W30)</f>
      </c>
      <c r="O31" s="136">
        <f>IF(СР_таблица!I30=0,"",СР_таблица!I30)</f>
      </c>
      <c r="P31" s="137">
        <f>IF(СР_таблица!X30=0,"",СР_таблица!X30)</f>
      </c>
      <c r="Q31" s="138">
        <f>IF(СР_таблица!J30=0,"",СР_таблица!J30)</f>
      </c>
      <c r="R31" s="137">
        <f>IF(СР_таблица!Y30=0,"",СР_таблица!Y30)</f>
      </c>
      <c r="S31" s="136">
        <f>IF(СР_таблица!K30=0,"",СР_таблица!K30)</f>
      </c>
      <c r="T31" s="137">
        <f>IF(СР_таблица!Z30=0,"",СР_таблица!Z30)</f>
      </c>
      <c r="U31" s="136">
        <f>IF(СР_таблица!L30=0,"",СР_таблица!L30)</f>
      </c>
      <c r="V31" s="137">
        <f>IF(СР_таблица!AA30=0,"",СР_таблица!AA30)</f>
      </c>
      <c r="W31" s="136">
        <f>IF(СР_таблица!M30=0,"",СР_таблица!M30)</f>
      </c>
      <c r="X31" s="137">
        <f>IF(СР_таблица!AB30=0,"",СР_таблица!AB30)</f>
      </c>
      <c r="Y31" s="136">
        <f>IF(СР_таблица!N30=0,"",СР_таблица!N30)</f>
      </c>
      <c r="Z31" s="137">
        <f>IF(СР_таблица!AC30=0,"",СР_таблица!AC30)</f>
      </c>
      <c r="AA31" s="136">
        <f>IF(СР_таблица!O30=0,"",СР_таблица!O30)</f>
      </c>
      <c r="AB31" s="137">
        <f>IF(СР_таблица!AD30=0,"",СР_таблица!AD30)</f>
      </c>
      <c r="AC31" s="136">
        <f>IF(СР_таблица!P30=0,"",СР_таблица!P30)</f>
      </c>
      <c r="AD31" s="137">
        <f>IF(СР_таблица!AE30=0,"",СР_таблица!AE30)</f>
      </c>
      <c r="AE31" s="136">
        <f>IF(СР_таблица!Q30=0,"",СР_таблица!Q30)</f>
      </c>
      <c r="AF31" s="145">
        <f>IF(СР_таблица!AF30=0,"",СР_таблица!AF30)</f>
      </c>
      <c r="AG31" s="136">
        <f>IF(СР_таблица!AG30=0,"",СР_таблица!AG30)</f>
      </c>
      <c r="AH31" s="137">
        <f>IF(СР_таблица!AH30=0,"",СР_таблица!AH30)</f>
      </c>
      <c r="AI31" s="137">
        <f>IF(СР_таблица!AI30=0,"",СР_таблица!AI30)</f>
      </c>
      <c r="AJ31" s="145">
        <f>IF(СР_таблица!AJ30=0,"",СР_таблица!AJ30)</f>
      </c>
      <c r="AK31" s="136">
        <f>IF(SUM(СР_таблица!C30:Q30)=0,"",SUM(СР_таблица!C30:Q30))</f>
      </c>
      <c r="AL31" s="145">
        <f>IF(SUM(СР_таблица!R30:AF30)=0,"",SUM(СР_таблица!R30:AF30))</f>
      </c>
      <c r="AM31" s="146">
        <f t="shared" si="0"/>
      </c>
    </row>
    <row r="32" spans="1:39" ht="12.75" customHeight="1">
      <c r="A32" s="134">
        <v>28</v>
      </c>
      <c r="B32" s="135">
        <f>IF(СР_таблица!B31=0,"",СР_таблица!B31)</f>
      </c>
      <c r="C32" s="136">
        <f>IF(СР_таблица!C31=0,"",СР_таблица!C31)</f>
      </c>
      <c r="D32" s="137">
        <f>IF(СР_таблица!R31=0,"",СР_таблица!R31)</f>
      </c>
      <c r="E32" s="136">
        <f>IF(СР_таблица!D31=0,"",СР_таблица!D31)</f>
      </c>
      <c r="F32" s="137">
        <f>IF(СР_таблица!S31=0,"",СР_таблица!S31)</f>
      </c>
      <c r="G32" s="136">
        <f>IF(СР_таблица!E31=0,"",СР_таблица!E31)</f>
      </c>
      <c r="H32" s="137">
        <f>IF(СР_таблица!T31=0,"",СР_таблица!T31)</f>
      </c>
      <c r="I32" s="136">
        <f>IF(СР_таблица!F31=0,"",СР_таблица!F31)</f>
      </c>
      <c r="J32" s="137">
        <f>IF(СР_таблица!U31=0,"",СР_таблица!U31)</f>
      </c>
      <c r="K32" s="136">
        <f>IF(СР_таблица!G31=0,"",СР_таблица!G31)</f>
      </c>
      <c r="L32" s="137">
        <f>IF(СР_таблица!V31=0,"",СР_таблица!V31)</f>
      </c>
      <c r="M32" s="136">
        <f>IF(СР_таблица!H31=0,"",СР_таблица!H31)</f>
      </c>
      <c r="N32" s="137">
        <f>IF(СР_таблица!W31=0,"",СР_таблица!W31)</f>
      </c>
      <c r="O32" s="136">
        <f>IF(СР_таблица!I31=0,"",СР_таблица!I31)</f>
      </c>
      <c r="P32" s="137">
        <f>IF(СР_таблица!X31=0,"",СР_таблица!X31)</f>
      </c>
      <c r="Q32" s="138">
        <f>IF(СР_таблица!J31=0,"",СР_таблица!J31)</f>
      </c>
      <c r="R32" s="137">
        <f>IF(СР_таблица!Y31=0,"",СР_таблица!Y31)</f>
      </c>
      <c r="S32" s="136">
        <f>IF(СР_таблица!K31=0,"",СР_таблица!K31)</f>
      </c>
      <c r="T32" s="137">
        <f>IF(СР_таблица!Z31=0,"",СР_таблица!Z31)</f>
      </c>
      <c r="U32" s="136">
        <f>IF(СР_таблица!L31=0,"",СР_таблица!L31)</f>
      </c>
      <c r="V32" s="137">
        <f>IF(СР_таблица!AA31=0,"",СР_таблица!AA31)</f>
      </c>
      <c r="W32" s="136">
        <f>IF(СР_таблица!M31=0,"",СР_таблица!M31)</f>
      </c>
      <c r="X32" s="137">
        <f>IF(СР_таблица!AB31=0,"",СР_таблица!AB31)</f>
      </c>
      <c r="Y32" s="136">
        <f>IF(СР_таблица!N31=0,"",СР_таблица!N31)</f>
      </c>
      <c r="Z32" s="137">
        <f>IF(СР_таблица!AC31=0,"",СР_таблица!AC31)</f>
      </c>
      <c r="AA32" s="136">
        <f>IF(СР_таблица!O31=0,"",СР_таблица!O31)</f>
      </c>
      <c r="AB32" s="137">
        <f>IF(СР_таблица!AD31=0,"",СР_таблица!AD31)</f>
      </c>
      <c r="AC32" s="136">
        <f>IF(СР_таблица!P31=0,"",СР_таблица!P31)</f>
      </c>
      <c r="AD32" s="137">
        <f>IF(СР_таблица!AE31=0,"",СР_таблица!AE31)</f>
      </c>
      <c r="AE32" s="136">
        <f>IF(СР_таблица!Q31=0,"",СР_таблица!Q31)</f>
      </c>
      <c r="AF32" s="145">
        <f>IF(СР_таблица!AF31=0,"",СР_таблица!AF31)</f>
      </c>
      <c r="AG32" s="136">
        <f>IF(СР_таблица!AG31=0,"",СР_таблица!AG31)</f>
      </c>
      <c r="AH32" s="137">
        <f>IF(СР_таблица!AH31=0,"",СР_таблица!AH31)</f>
      </c>
      <c r="AI32" s="137">
        <f>IF(СР_таблица!AI31=0,"",СР_таблица!AI31)</f>
      </c>
      <c r="AJ32" s="145">
        <f>IF(СР_таблица!AJ31=0,"",СР_таблица!AJ31)</f>
      </c>
      <c r="AK32" s="136">
        <f>IF(SUM(СР_таблица!C31:Q31)=0,"",SUM(СР_таблица!C31:Q31))</f>
      </c>
      <c r="AL32" s="145">
        <f>IF(SUM(СР_таблица!R31:AF31)=0,"",SUM(СР_таблица!R31:AF31))</f>
      </c>
      <c r="AM32" s="146">
        <f t="shared" si="0"/>
      </c>
    </row>
    <row r="33" spans="1:39" ht="12.75" customHeight="1">
      <c r="A33" s="134">
        <v>29</v>
      </c>
      <c r="B33" s="135">
        <f>IF(СР_таблица!B32=0,"",СР_таблица!B32)</f>
      </c>
      <c r="C33" s="136">
        <f>IF(СР_таблица!C32=0,"",СР_таблица!C32)</f>
      </c>
      <c r="D33" s="137">
        <f>IF(СР_таблица!R32=0,"",СР_таблица!R32)</f>
      </c>
      <c r="E33" s="136">
        <f>IF(СР_таблица!D32=0,"",СР_таблица!D32)</f>
      </c>
      <c r="F33" s="137">
        <f>IF(СР_таблица!S32=0,"",СР_таблица!S32)</f>
      </c>
      <c r="G33" s="136">
        <f>IF(СР_таблица!E32=0,"",СР_таблица!E32)</f>
      </c>
      <c r="H33" s="137">
        <f>IF(СР_таблица!T32=0,"",СР_таблица!T32)</f>
      </c>
      <c r="I33" s="136">
        <f>IF(СР_таблица!F32=0,"",СР_таблица!F32)</f>
      </c>
      <c r="J33" s="137">
        <f>IF(СР_таблица!U32=0,"",СР_таблица!U32)</f>
      </c>
      <c r="K33" s="136">
        <f>IF(СР_таблица!G32=0,"",СР_таблица!G32)</f>
      </c>
      <c r="L33" s="137">
        <f>IF(СР_таблица!V32=0,"",СР_таблица!V32)</f>
      </c>
      <c r="M33" s="136">
        <f>IF(СР_таблица!H32=0,"",СР_таблица!H32)</f>
      </c>
      <c r="N33" s="137">
        <f>IF(СР_таблица!W32=0,"",СР_таблица!W32)</f>
      </c>
      <c r="O33" s="136">
        <f>IF(СР_таблица!I32=0,"",СР_таблица!I32)</f>
      </c>
      <c r="P33" s="137">
        <f>IF(СР_таблица!X32=0,"",СР_таблица!X32)</f>
      </c>
      <c r="Q33" s="138">
        <f>IF(СР_таблица!J32=0,"",СР_таблица!J32)</f>
      </c>
      <c r="R33" s="137">
        <f>IF(СР_таблица!Y32=0,"",СР_таблица!Y32)</f>
      </c>
      <c r="S33" s="136">
        <f>IF(СР_таблица!K32=0,"",СР_таблица!K32)</f>
      </c>
      <c r="T33" s="137">
        <f>IF(СР_таблица!Z32=0,"",СР_таблица!Z32)</f>
      </c>
      <c r="U33" s="136">
        <f>IF(СР_таблица!L32=0,"",СР_таблица!L32)</f>
      </c>
      <c r="V33" s="137">
        <f>IF(СР_таблица!AA32=0,"",СР_таблица!AA32)</f>
      </c>
      <c r="W33" s="136">
        <f>IF(СР_таблица!M32=0,"",СР_таблица!M32)</f>
      </c>
      <c r="X33" s="137">
        <f>IF(СР_таблица!AB32=0,"",СР_таблица!AB32)</f>
      </c>
      <c r="Y33" s="136">
        <f>IF(СР_таблица!N32=0,"",СР_таблица!N32)</f>
      </c>
      <c r="Z33" s="137">
        <f>IF(СР_таблица!AC32=0,"",СР_таблица!AC32)</f>
      </c>
      <c r="AA33" s="136">
        <f>IF(СР_таблица!O32=0,"",СР_таблица!O32)</f>
      </c>
      <c r="AB33" s="137">
        <f>IF(СР_таблица!AD32=0,"",СР_таблица!AD32)</f>
      </c>
      <c r="AC33" s="136">
        <f>IF(СР_таблица!P32=0,"",СР_таблица!P32)</f>
      </c>
      <c r="AD33" s="137">
        <f>IF(СР_таблица!AE32=0,"",СР_таблица!AE32)</f>
      </c>
      <c r="AE33" s="136">
        <f>IF(СР_таблица!Q32=0,"",СР_таблица!Q32)</f>
      </c>
      <c r="AF33" s="145">
        <f>IF(СР_таблица!AF32=0,"",СР_таблица!AF32)</f>
      </c>
      <c r="AG33" s="136">
        <f>IF(СР_таблица!AG32=0,"",СР_таблица!AG32)</f>
      </c>
      <c r="AH33" s="137">
        <f>IF(СР_таблица!AH32=0,"",СР_таблица!AH32)</f>
      </c>
      <c r="AI33" s="137">
        <f>IF(СР_таблица!AI32=0,"",СР_таблица!AI32)</f>
      </c>
      <c r="AJ33" s="145">
        <f>IF(СР_таблица!AJ32=0,"",СР_таблица!AJ32)</f>
      </c>
      <c r="AK33" s="136">
        <f>IF(SUM(СР_таблица!C32:Q32)=0,"",SUM(СР_таблица!C32:Q32))</f>
      </c>
      <c r="AL33" s="145">
        <f>IF(SUM(СР_таблица!R32:AF32)=0,"",SUM(СР_таблица!R32:AF32))</f>
      </c>
      <c r="AM33" s="146">
        <f t="shared" si="0"/>
      </c>
    </row>
    <row r="34" spans="1:39" ht="12.75" thickBot="1">
      <c r="A34" s="147">
        <v>30</v>
      </c>
      <c r="B34" s="148">
        <f>IF(СР_таблица!B33=0,"",СР_таблица!B33)</f>
      </c>
      <c r="C34" s="149">
        <f>IF(СР_таблица!C33=0,"",СР_таблица!C33)</f>
      </c>
      <c r="D34" s="150">
        <f>IF(СР_таблица!R33=0,"",СР_таблица!R33)</f>
      </c>
      <c r="E34" s="149">
        <f>IF(СР_таблица!D33=0,"",СР_таблица!D33)</f>
      </c>
      <c r="F34" s="150">
        <f>IF(СР_таблица!S33=0,"",СР_таблица!S33)</f>
      </c>
      <c r="G34" s="149">
        <f>IF(СР_таблица!E33=0,"",СР_таблица!E33)</f>
      </c>
      <c r="H34" s="150">
        <f>IF(СР_таблица!T33=0,"",СР_таблица!T33)</f>
      </c>
      <c r="I34" s="149">
        <f>IF(СР_таблица!F33=0,"",СР_таблица!F33)</f>
      </c>
      <c r="J34" s="150">
        <f>IF(СР_таблица!U33=0,"",СР_таблица!U33)</f>
      </c>
      <c r="K34" s="149">
        <f>IF(СР_таблица!G33=0,"",СР_таблица!G33)</f>
      </c>
      <c r="L34" s="150">
        <f>IF(СР_таблица!V33=0,"",СР_таблица!V33)</f>
      </c>
      <c r="M34" s="149">
        <f>IF(СР_таблица!H33=0,"",СР_таблица!H33)</f>
      </c>
      <c r="N34" s="150">
        <f>IF(СР_таблица!W33=0,"",СР_таблица!W33)</f>
      </c>
      <c r="O34" s="149">
        <f>IF(СР_таблица!I33=0,"",СР_таблица!I33)</f>
      </c>
      <c r="P34" s="150">
        <f>IF(СР_таблица!X33=0,"",СР_таблица!X33)</f>
      </c>
      <c r="Q34" s="151">
        <f>IF(СР_таблица!J33=0,"",СР_таблица!J33)</f>
      </c>
      <c r="R34" s="150">
        <f>IF(СР_таблица!Y33=0,"",СР_таблица!Y33)</f>
      </c>
      <c r="S34" s="149">
        <f>IF(СР_таблица!K33=0,"",СР_таблица!K33)</f>
      </c>
      <c r="T34" s="150">
        <f>IF(СР_таблица!Z33=0,"",СР_таблица!Z33)</f>
      </c>
      <c r="U34" s="149">
        <f>IF(СР_таблица!L33=0,"",СР_таблица!L33)</f>
      </c>
      <c r="V34" s="150">
        <f>IF(СР_таблица!AA33=0,"",СР_таблица!AA33)</f>
      </c>
      <c r="W34" s="149">
        <f>IF(СР_таблица!M33=0,"",СР_таблица!M33)</f>
      </c>
      <c r="X34" s="150">
        <f>IF(СР_таблица!AB33=0,"",СР_таблица!AB33)</f>
      </c>
      <c r="Y34" s="149">
        <f>IF(СР_таблица!N33=0,"",СР_таблица!N33)</f>
      </c>
      <c r="Z34" s="150">
        <f>IF(СР_таблица!AC33=0,"",СР_таблица!AC33)</f>
      </c>
      <c r="AA34" s="149">
        <f>IF(СР_таблица!O33=0,"",СР_таблица!O33)</f>
      </c>
      <c r="AB34" s="150">
        <f>IF(СР_таблица!AD33=0,"",СР_таблица!AD33)</f>
      </c>
      <c r="AC34" s="149">
        <f>IF(СР_таблица!P33=0,"",СР_таблица!P33)</f>
      </c>
      <c r="AD34" s="150">
        <f>IF(СР_таблица!AE33=0,"",СР_таблица!AE33)</f>
      </c>
      <c r="AE34" s="149">
        <f>IF(СР_таблица!Q33=0,"",СР_таблица!Q33)</f>
      </c>
      <c r="AF34" s="152">
        <f>IF(СР_таблица!AF33=0,"",СР_таблица!AF33)</f>
      </c>
      <c r="AG34" s="149">
        <f>IF(СР_таблица!AG33=0,"",СР_таблица!AG33)</f>
      </c>
      <c r="AH34" s="150">
        <f>IF(СР_таблица!AH33=0,"",СР_таблица!AH33)</f>
      </c>
      <c r="AI34" s="150">
        <f>IF(СР_таблица!AI33=0,"",СР_таблица!AI33)</f>
      </c>
      <c r="AJ34" s="152">
        <f>IF(СР_таблица!AJ33=0,"",СР_таблица!AJ33)</f>
      </c>
      <c r="AK34" s="149">
        <f>IF(SUM(СР_таблица!C33:Q33)=0,"",SUM(СР_таблица!C33:Q33))</f>
      </c>
      <c r="AL34" s="152">
        <f>IF(SUM(СР_таблица!R33:AF33)=0,"",SUM(СР_таблица!R33:AF33))</f>
      </c>
      <c r="AM34" s="153">
        <f t="shared" si="0"/>
      </c>
    </row>
    <row r="35" spans="1:39" ht="35.25" customHeight="1" thickBot="1">
      <c r="A35" s="154"/>
      <c r="B35" s="155" t="s">
        <v>72</v>
      </c>
      <c r="C35" s="156">
        <f>IF(COUNTIF(C5:C34,"&gt;=0")=0,"",(SUM(C5:C34)/COUNTIF(C5:C34,"&gt;=0"))/3)</f>
        <v>0.9583333333333334</v>
      </c>
      <c r="D35" s="156">
        <f>IF(COUNTIF(D5:D34,"&gt;=0")=0,"",(SUM(D5:D34)/COUNTIF(D5:D34,"&gt;=0"))/3)</f>
        <v>0.9166666666666666</v>
      </c>
      <c r="E35" s="156">
        <f>IF(COUNTIF(E5:E34,"&gt;=0")=0,"",(SUM(E5:E34)/COUNTIF(E5:E34,"&gt;=0"))/3)</f>
        <v>0.9583333333333334</v>
      </c>
      <c r="F35" s="156">
        <f aca="true" t="shared" si="1" ref="F35:V35">IF(COUNTIF(F5:F34,"&gt;=0")=0,"",(SUM(F5:F34)/COUNTIF(F5:F34,"&gt;=0"))/3)</f>
        <v>0.8333333333333334</v>
      </c>
      <c r="G35" s="156">
        <f t="shared" si="1"/>
        <v>0.9583333333333334</v>
      </c>
      <c r="H35" s="156">
        <f t="shared" si="1"/>
        <v>0.7083333333333334</v>
      </c>
      <c r="I35" s="156">
        <f t="shared" si="1"/>
        <v>0.9166666666666666</v>
      </c>
      <c r="J35" s="156">
        <f t="shared" si="1"/>
        <v>0.8333333333333334</v>
      </c>
      <c r="K35" s="156">
        <f t="shared" si="1"/>
        <v>0.9166666666666666</v>
      </c>
      <c r="L35" s="156">
        <f t="shared" si="1"/>
        <v>1</v>
      </c>
      <c r="M35" s="156">
        <f t="shared" si="1"/>
        <v>0.7916666666666666</v>
      </c>
      <c r="N35" s="156">
        <f t="shared" si="1"/>
        <v>0.7916666666666666</v>
      </c>
      <c r="O35" s="156">
        <f t="shared" si="1"/>
        <v>0.9583333333333334</v>
      </c>
      <c r="P35" s="156">
        <f t="shared" si="1"/>
        <v>0.9583333333333334</v>
      </c>
      <c r="Q35" s="156">
        <f t="shared" si="1"/>
        <v>1</v>
      </c>
      <c r="R35" s="156">
        <f t="shared" si="1"/>
        <v>0.9166666666666666</v>
      </c>
      <c r="S35" s="156">
        <f t="shared" si="1"/>
        <v>1</v>
      </c>
      <c r="T35" s="156">
        <f t="shared" si="1"/>
        <v>0.875</v>
      </c>
      <c r="U35" s="156">
        <f t="shared" si="1"/>
        <v>0.9166666666666666</v>
      </c>
      <c r="V35" s="156">
        <f t="shared" si="1"/>
        <v>0.6666666666666666</v>
      </c>
      <c r="W35" s="156">
        <f aca="true" t="shared" si="2" ref="W35:AJ35">IF(COUNTIF(W5:W34,"&gt;=0")=0,"",(SUM(W5:W34)/COUNTIF(W5:W34,"&gt;=0"))/3)</f>
        <v>1</v>
      </c>
      <c r="X35" s="156">
        <f t="shared" si="2"/>
        <v>0.75</v>
      </c>
      <c r="Y35" s="156">
        <f t="shared" si="2"/>
        <v>0.9583333333333334</v>
      </c>
      <c r="Z35" s="156">
        <f t="shared" si="2"/>
        <v>0.75</v>
      </c>
      <c r="AA35" s="156">
        <f t="shared" si="2"/>
        <v>1</v>
      </c>
      <c r="AB35" s="156">
        <f t="shared" si="2"/>
        <v>0.8333333333333334</v>
      </c>
      <c r="AC35" s="156">
        <f t="shared" si="2"/>
        <v>0.8333333333333334</v>
      </c>
      <c r="AD35" s="156">
        <f t="shared" si="2"/>
        <v>0.7083333333333334</v>
      </c>
      <c r="AE35" s="156">
        <f t="shared" si="2"/>
        <v>1</v>
      </c>
      <c r="AF35" s="156">
        <f t="shared" si="2"/>
        <v>0.9583333333333334</v>
      </c>
      <c r="AG35" s="156">
        <f t="shared" si="2"/>
        <v>1</v>
      </c>
      <c r="AH35" s="156">
        <f t="shared" si="2"/>
        <v>1</v>
      </c>
      <c r="AI35" s="156">
        <f t="shared" si="2"/>
        <v>0.9583333333333334</v>
      </c>
      <c r="AJ35" s="156">
        <f t="shared" si="2"/>
        <v>0.9166666666666666</v>
      </c>
      <c r="AK35" s="156">
        <f>IF(COUNTIF(AK5:AK34,"&gt;=0")=0,"",(SUM(AK5:AK34)/COUNTIF(AK5:AK34,"&gt;=0"))/45)</f>
        <v>0.9444444444444444</v>
      </c>
      <c r="AL35" s="156">
        <f>IF(COUNTIF(AL5:AL34,"&gt;=0")=0,"",(SUM(AL5:AL34)/COUNTIF(AL5:AL34,"&gt;=0"))/45)</f>
        <v>0.8333333333333334</v>
      </c>
      <c r="AM35" s="156">
        <f>IF(COUNTIF(AM5:AM34,"&gt;=0")=0,"",(SUM(AM5:AM34)/COUNTIF(AM5:AM34,"&gt;=0"))/102)</f>
        <v>0.8982843137254902</v>
      </c>
    </row>
    <row r="36" spans="1:36" s="157" customFormat="1" ht="26.25" customHeight="1" thickBot="1">
      <c r="A36" s="154"/>
      <c r="B36" s="155" t="s">
        <v>92</v>
      </c>
      <c r="C36" s="243">
        <f>IF(COUNTIF(C35:J35,"&gt;=0")=0,"",AVERAGE(C35:J35))</f>
        <v>0.8854166666666666</v>
      </c>
      <c r="D36" s="244"/>
      <c r="E36" s="244"/>
      <c r="F36" s="244"/>
      <c r="G36" s="244"/>
      <c r="H36" s="244"/>
      <c r="I36" s="244"/>
      <c r="J36" s="245"/>
      <c r="K36" s="246">
        <f>IF(COUNTIF(K35:R35,"&gt;=0")=0,"",AVERAGE(K35:R35))</f>
        <v>0.9166666666666666</v>
      </c>
      <c r="L36" s="247"/>
      <c r="M36" s="247"/>
      <c r="N36" s="247"/>
      <c r="O36" s="247"/>
      <c r="P36" s="247"/>
      <c r="Q36" s="247"/>
      <c r="R36" s="248"/>
      <c r="S36" s="249">
        <f>IF(COUNTIF(S35:X35,"&gt;=0")=0,"",AVERAGE(S35:X35))</f>
        <v>0.8680555555555555</v>
      </c>
      <c r="T36" s="250"/>
      <c r="U36" s="250"/>
      <c r="V36" s="250"/>
      <c r="W36" s="250"/>
      <c r="X36" s="251"/>
      <c r="Y36" s="252">
        <f>IF(COUNTIF(Y35:AF35,"&gt;=0")=0,"",AVERAGE(Y35:AF35))</f>
        <v>0.8802083333333333</v>
      </c>
      <c r="Z36" s="253"/>
      <c r="AA36" s="253"/>
      <c r="AB36" s="253"/>
      <c r="AC36" s="253"/>
      <c r="AD36" s="253"/>
      <c r="AE36" s="253"/>
      <c r="AF36" s="254"/>
      <c r="AG36" s="269">
        <f>IF(COUNTIF(AG35:AJ35,"&gt;=0")=0,"",AVERAGE(AG35:AJ35))</f>
        <v>0.96875</v>
      </c>
      <c r="AH36" s="270"/>
      <c r="AI36" s="270"/>
      <c r="AJ36" s="271"/>
    </row>
    <row r="42" spans="3:12" ht="12">
      <c r="C42" s="158" t="s">
        <v>93</v>
      </c>
      <c r="D42" s="158" t="s">
        <v>94</v>
      </c>
      <c r="E42" s="158" t="s">
        <v>90</v>
      </c>
      <c r="F42" s="158" t="s">
        <v>91</v>
      </c>
      <c r="G42" s="158" t="s">
        <v>95</v>
      </c>
      <c r="H42" s="158"/>
      <c r="I42" s="158"/>
      <c r="J42" s="158"/>
      <c r="K42" s="158"/>
      <c r="L42" s="158"/>
    </row>
    <row r="43" spans="3:12" ht="12">
      <c r="C43" s="159">
        <f>C36</f>
        <v>0.8854166666666666</v>
      </c>
      <c r="D43" s="159">
        <f>K36</f>
        <v>0.9166666666666666</v>
      </c>
      <c r="E43" s="159">
        <f>S36</f>
        <v>0.8680555555555555</v>
      </c>
      <c r="F43" s="159">
        <f>Y36</f>
        <v>0.8802083333333333</v>
      </c>
      <c r="G43" s="159">
        <f>AG36</f>
        <v>0.96875</v>
      </c>
      <c r="H43" s="158"/>
      <c r="I43" s="158"/>
      <c r="J43" s="158"/>
      <c r="K43" s="158"/>
      <c r="L43" s="158"/>
    </row>
    <row r="44" spans="3:12" ht="12">
      <c r="C44" s="158"/>
      <c r="D44" s="158"/>
      <c r="E44" s="158"/>
      <c r="F44" s="158"/>
      <c r="G44" s="158"/>
      <c r="H44" s="158"/>
      <c r="I44" s="158"/>
      <c r="J44" s="158"/>
      <c r="K44" s="158"/>
      <c r="L44" s="158"/>
    </row>
    <row r="45" spans="3:12" ht="12">
      <c r="C45" s="158"/>
      <c r="D45" s="158"/>
      <c r="E45" s="158"/>
      <c r="F45" s="158"/>
      <c r="G45" s="158"/>
      <c r="H45" s="158"/>
      <c r="I45" s="158"/>
      <c r="J45" s="158"/>
      <c r="K45" s="158"/>
      <c r="L45" s="158"/>
    </row>
  </sheetData>
  <sheetProtection password="E60F" sheet="1" objects="1" scenarios="1"/>
  <mergeCells count="30">
    <mergeCell ref="AK1:AL3"/>
    <mergeCell ref="C1:AF1"/>
    <mergeCell ref="AG1:AJ3"/>
    <mergeCell ref="C3:D3"/>
    <mergeCell ref="E3:F3"/>
    <mergeCell ref="G3:H3"/>
    <mergeCell ref="I3:J3"/>
    <mergeCell ref="K3:L3"/>
    <mergeCell ref="W3:X3"/>
    <mergeCell ref="Y3:Z3"/>
    <mergeCell ref="AG36:AJ36"/>
    <mergeCell ref="A1:A4"/>
    <mergeCell ref="B1:B4"/>
    <mergeCell ref="U3:V3"/>
    <mergeCell ref="AM1:AM4"/>
    <mergeCell ref="M3:N3"/>
    <mergeCell ref="O3:P3"/>
    <mergeCell ref="Q3:R3"/>
    <mergeCell ref="S3:T3"/>
    <mergeCell ref="AE3:AF3"/>
    <mergeCell ref="C36:J36"/>
    <mergeCell ref="K36:R36"/>
    <mergeCell ref="S36:X36"/>
    <mergeCell ref="Y36:AF36"/>
    <mergeCell ref="K2:R2"/>
    <mergeCell ref="S2:X2"/>
    <mergeCell ref="Y2:AF2"/>
    <mergeCell ref="AA3:AB3"/>
    <mergeCell ref="AC3:AD3"/>
    <mergeCell ref="C2:J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</sheetPr>
  <dimension ref="A1:A1"/>
  <sheetViews>
    <sheetView view="pageBreakPreview" zoomScaleSheetLayoutView="100" zoomScalePageLayoutView="0" workbookViewId="0" topLeftCell="A37">
      <selection activeCell="T16" sqref="T16"/>
    </sheetView>
  </sheetViews>
  <sheetFormatPr defaultColWidth="9.00390625" defaultRowHeight="12.75"/>
  <cols>
    <col min="10" max="16" width="9.125" style="1" customWidth="1"/>
  </cols>
  <sheetData>
    <row r="24" s="1" customFormat="1" ht="12.75"/>
    <row r="25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82" s="1" customFormat="1" ht="12.75"/>
    <row r="83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</sheetData>
  <sheetProtection password="C722" sheet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8" sqref="N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KRIROiPK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osedriceva</dc:creator>
  <cp:keywords/>
  <dc:description/>
  <cp:lastModifiedBy>Zavedushaya</cp:lastModifiedBy>
  <cp:lastPrinted>2010-03-22T07:24:00Z</cp:lastPrinted>
  <dcterms:created xsi:type="dcterms:W3CDTF">2009-06-17T08:41:44Z</dcterms:created>
  <dcterms:modified xsi:type="dcterms:W3CDTF">2016-05-25T07:04:35Z</dcterms:modified>
  <cp:category/>
  <cp:version/>
  <cp:contentType/>
  <cp:contentStatus/>
</cp:coreProperties>
</file>